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540" windowWidth="14895" windowHeight="7875" tabRatio="867" firstSheet="1" activeTab="8"/>
  </bookViews>
  <sheets>
    <sheet name="Orange_prologue_splits" sheetId="2" r:id="rId1"/>
    <sheet name="Orange_chasing_splits" sheetId="5" r:id="rId2"/>
    <sheet name="Orange_combined" sheetId="8" r:id="rId3"/>
    <sheet name="Yellow_prologue_splits" sheetId="4" r:id="rId4"/>
    <sheet name="Yellow_chasing_splits" sheetId="6" r:id="rId5"/>
    <sheet name="Yellow_combined" sheetId="9" r:id="rId6"/>
    <sheet name="White_prologue_splits" sheetId="3" r:id="rId7"/>
    <sheet name="White_chasing_splits" sheetId="7" r:id="rId8"/>
    <sheet name="White_combined" sheetId="10" r:id="rId9"/>
  </sheets>
  <definedNames>
    <definedName name="_xlnm._FilterDatabase" localSheetId="2" hidden="1">Orange_combined!$A$1:$I$14</definedName>
  </definedNames>
  <calcPr calcId="145621"/>
</workbook>
</file>

<file path=xl/calcChain.xml><?xml version="1.0" encoding="utf-8"?>
<calcChain xmlns="http://schemas.openxmlformats.org/spreadsheetml/2006/main">
  <c r="H3" i="10" l="1"/>
  <c r="H4" i="10"/>
  <c r="H5" i="10"/>
  <c r="H6" i="10"/>
  <c r="H7" i="10"/>
  <c r="H8" i="10"/>
  <c r="H11" i="10"/>
  <c r="H12" i="10"/>
  <c r="H13" i="10"/>
  <c r="H14" i="10"/>
  <c r="H16" i="10"/>
  <c r="H15" i="10"/>
  <c r="H17" i="10"/>
  <c r="H2" i="10"/>
  <c r="G3" i="10"/>
  <c r="I3" i="10" s="1"/>
  <c r="G4" i="10"/>
  <c r="I4" i="10" s="1"/>
  <c r="G5" i="10"/>
  <c r="I5" i="10" s="1"/>
  <c r="G6" i="10"/>
  <c r="I6" i="10" s="1"/>
  <c r="G7" i="10"/>
  <c r="I7" i="10" s="1"/>
  <c r="G8" i="10"/>
  <c r="I8" i="10" s="1"/>
  <c r="G11" i="10"/>
  <c r="I11" i="10" s="1"/>
  <c r="G12" i="10"/>
  <c r="I12" i="10" s="1"/>
  <c r="G13" i="10"/>
  <c r="I13" i="10" s="1"/>
  <c r="G14" i="10"/>
  <c r="I14" i="10" s="1"/>
  <c r="G16" i="10"/>
  <c r="I16" i="10" s="1"/>
  <c r="G15" i="10"/>
  <c r="I15" i="10" s="1"/>
  <c r="G17" i="10"/>
  <c r="I17" i="10" s="1"/>
  <c r="G2" i="10"/>
  <c r="I2" i="10" s="1"/>
  <c r="H3" i="9"/>
  <c r="H4" i="9"/>
  <c r="H10" i="9"/>
  <c r="H6" i="9"/>
  <c r="H7" i="9"/>
  <c r="H2" i="9"/>
  <c r="G3" i="9"/>
  <c r="G4" i="9"/>
  <c r="G10" i="9"/>
  <c r="G6" i="9"/>
  <c r="G7" i="9"/>
  <c r="G2" i="9"/>
  <c r="F5" i="9"/>
  <c r="F3" i="9"/>
  <c r="F4" i="9"/>
  <c r="F6" i="9"/>
  <c r="F8" i="9"/>
  <c r="F9" i="9"/>
  <c r="F7" i="9"/>
  <c r="F2" i="9"/>
  <c r="E5" i="9"/>
  <c r="E3" i="9"/>
  <c r="I3" i="9" s="1"/>
  <c r="E4" i="9"/>
  <c r="I4" i="9" s="1"/>
  <c r="E10" i="9"/>
  <c r="E6" i="9"/>
  <c r="I6" i="9" s="1"/>
  <c r="E8" i="9"/>
  <c r="E9" i="9"/>
  <c r="E7" i="9"/>
  <c r="I7" i="9" s="1"/>
  <c r="E2" i="9"/>
  <c r="I2" i="9" s="1"/>
  <c r="F3" i="8"/>
  <c r="D7" i="8"/>
  <c r="G7" i="8"/>
  <c r="F7" i="8"/>
  <c r="H7" i="8" s="1"/>
  <c r="G14" i="8"/>
  <c r="G8" i="8"/>
  <c r="G9" i="8"/>
  <c r="G10" i="8"/>
  <c r="F8" i="8"/>
  <c r="F9" i="8"/>
  <c r="F10" i="8"/>
  <c r="F14" i="8"/>
  <c r="G3" i="8"/>
  <c r="G4" i="8"/>
  <c r="G13" i="8"/>
  <c r="G2" i="8"/>
  <c r="F4" i="8"/>
  <c r="F13" i="8"/>
  <c r="F2" i="8"/>
  <c r="E3" i="8"/>
  <c r="E4" i="8"/>
  <c r="E5" i="8"/>
  <c r="E13" i="8"/>
  <c r="E7" i="8"/>
  <c r="E8" i="8"/>
  <c r="E11" i="8"/>
  <c r="E10" i="8"/>
  <c r="E9" i="8"/>
  <c r="E14" i="8"/>
  <c r="E2" i="8"/>
  <c r="D2" i="8"/>
  <c r="H2" i="8" s="1"/>
  <c r="D3" i="8"/>
  <c r="H3" i="8" s="1"/>
  <c r="D4" i="8"/>
  <c r="H4" i="8" s="1"/>
  <c r="D5" i="8"/>
  <c r="D13" i="8"/>
  <c r="H13" i="8" s="1"/>
  <c r="D8" i="8"/>
  <c r="H8" i="8" s="1"/>
  <c r="D11" i="8"/>
  <c r="D10" i="8"/>
  <c r="H10" i="8" s="1"/>
  <c r="D9" i="8"/>
  <c r="H9" i="8" s="1"/>
  <c r="D14" i="8"/>
  <c r="H14" i="8" s="1"/>
</calcChain>
</file>

<file path=xl/comments1.xml><?xml version="1.0" encoding="utf-8"?>
<comments xmlns="http://schemas.openxmlformats.org/spreadsheetml/2006/main">
  <authors>
    <author>Matt Scott</author>
  </authors>
  <commentList>
    <comment ref="A10" authorId="0">
      <text>
        <r>
          <rPr>
            <b/>
            <sz val="9"/>
            <color indexed="81"/>
            <rFont val="Tahoma"/>
            <charset val="1"/>
          </rPr>
          <t>Matt Scott:</t>
        </r>
        <r>
          <rPr>
            <sz val="9"/>
            <color indexed="81"/>
            <rFont val="Tahoma"/>
            <charset val="1"/>
          </rPr>
          <t xml:space="preserve">
 I'm not sure who this is or what class?</t>
        </r>
      </text>
    </comment>
  </commentList>
</comments>
</file>

<file path=xl/sharedStrings.xml><?xml version="1.0" encoding="utf-8"?>
<sst xmlns="http://schemas.openxmlformats.org/spreadsheetml/2006/main" count="629" uniqueCount="98">
  <si>
    <t>Name</t>
  </si>
  <si>
    <t>Time</t>
  </si>
  <si>
    <t>Club</t>
  </si>
  <si>
    <t>Course</t>
  </si>
  <si>
    <t>Place</t>
  </si>
  <si>
    <t>Start punch</t>
  </si>
  <si>
    <t>Finish punch</t>
  </si>
  <si>
    <t>Control1</t>
  </si>
  <si>
    <t>Punch1</t>
  </si>
  <si>
    <t>Control2</t>
  </si>
  <si>
    <t>Punch2</t>
  </si>
  <si>
    <t>Control3</t>
  </si>
  <si>
    <t>Punch3</t>
  </si>
  <si>
    <t>Control4</t>
  </si>
  <si>
    <t>Punch4</t>
  </si>
  <si>
    <t>Control5</t>
  </si>
  <si>
    <t>Punch5</t>
  </si>
  <si>
    <t>Control6</t>
  </si>
  <si>
    <t>Punch6</t>
  </si>
  <si>
    <t>Control7</t>
  </si>
  <si>
    <t>Punch7</t>
  </si>
  <si>
    <t>Control8</t>
  </si>
  <si>
    <t>Punch8</t>
  </si>
  <si>
    <t>Control9</t>
  </si>
  <si>
    <t>Punch9</t>
  </si>
  <si>
    <t>Control10</t>
  </si>
  <si>
    <t>Punch10</t>
  </si>
  <si>
    <t>Control11</t>
  </si>
  <si>
    <t>Punch11</t>
  </si>
  <si>
    <t>Matthew Harding</t>
  </si>
  <si>
    <t>Peninsula and Plains</t>
  </si>
  <si>
    <t>M10</t>
  </si>
  <si>
    <t>6 White</t>
  </si>
  <si>
    <t>Angus Steven</t>
  </si>
  <si>
    <t>Riley Croxford</t>
  </si>
  <si>
    <t>Nelson</t>
  </si>
  <si>
    <t>Rupert Shepherd</t>
  </si>
  <si>
    <t>Bradley Livingstone</t>
  </si>
  <si>
    <t>Dunedin</t>
  </si>
  <si>
    <t>Moss Pelvin</t>
  </si>
  <si>
    <t>Jack Vetcher</t>
  </si>
  <si>
    <t>James Wright</t>
  </si>
  <si>
    <t>Isaac Egan</t>
  </si>
  <si>
    <t>M12</t>
  </si>
  <si>
    <t>5 Yellow</t>
  </si>
  <si>
    <t>Dougal Shepherd</t>
  </si>
  <si>
    <t>Jamal Murray</t>
  </si>
  <si>
    <t>Ollie Bixley</t>
  </si>
  <si>
    <t>Tom Harding</t>
  </si>
  <si>
    <t>-----</t>
  </si>
  <si>
    <t>Oliver Egan</t>
  </si>
  <si>
    <t>M14</t>
  </si>
  <si>
    <t>4 Orange</t>
  </si>
  <si>
    <t>Dominic Cleary</t>
  </si>
  <si>
    <t>Felix Harrison</t>
  </si>
  <si>
    <t>Robbie Shepherd</t>
  </si>
  <si>
    <t>Alice Egan</t>
  </si>
  <si>
    <t>W10</t>
  </si>
  <si>
    <t>Samantha Bixley</t>
  </si>
  <si>
    <t>paulina Harison</t>
  </si>
  <si>
    <t>Anya Murray</t>
  </si>
  <si>
    <t>Lani Murray</t>
  </si>
  <si>
    <t>Megan Jorgensen</t>
  </si>
  <si>
    <t>Ellen Livingstone</t>
  </si>
  <si>
    <t>W12</t>
  </si>
  <si>
    <t>Katie Cory-Wright</t>
  </si>
  <si>
    <t>W14</t>
  </si>
  <si>
    <t>Marisol Hunter</t>
  </si>
  <si>
    <t>Zoe Hunt</t>
  </si>
  <si>
    <t>Briana Steven</t>
  </si>
  <si>
    <t>Fiona Vetcher</t>
  </si>
  <si>
    <t>Murray Traue</t>
  </si>
  <si>
    <t>Katharine Livingstone</t>
  </si>
  <si>
    <t>Caitie Ward</t>
  </si>
  <si>
    <t>Annaliese Elliott</t>
  </si>
  <si>
    <t>Beth Elliott</t>
  </si>
  <si>
    <t>Karen Jorgensen</t>
  </si>
  <si>
    <t>David Wayne</t>
  </si>
  <si>
    <t>--</t>
  </si>
  <si>
    <t>Johanna Harrison</t>
  </si>
  <si>
    <t>dns</t>
  </si>
  <si>
    <t>Paulina Harison</t>
  </si>
  <si>
    <t>Category</t>
  </si>
  <si>
    <t>Start</t>
  </si>
  <si>
    <t>Finish</t>
  </si>
  <si>
    <t>City</t>
  </si>
  <si>
    <t>km</t>
  </si>
  <si>
    <t>m</t>
  </si>
  <si>
    <t>Course controls</t>
  </si>
  <si>
    <t>(may be more) ...</t>
  </si>
  <si>
    <t>W40</t>
  </si>
  <si>
    <t>M20</t>
  </si>
  <si>
    <t>Leo Croxford</t>
  </si>
  <si>
    <t>Prologue</t>
  </si>
  <si>
    <t>Total</t>
  </si>
  <si>
    <t>Chasing</t>
  </si>
  <si>
    <t>M Open</t>
  </si>
  <si>
    <t>W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</si>
</sst>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h:mm:ss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21" fontId="1" fillId="0" borderId="0" xfId="0" applyNumberFormat="1" applyFont="1"/>
    <xf numFmtId="0" fontId="1" fillId="0" borderId="0" xfId="0" applyFont="1" applyAlignment="1">
      <alignment horizontal="left"/>
    </xf>
    <xf numFmtId="21" fontId="1" fillId="0" borderId="0" xfId="0" applyNumberFormat="1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21" fontId="1" fillId="4" borderId="0" xfId="0" applyNumberFormat="1" applyFont="1" applyFill="1" applyAlignment="1">
      <alignment horizontal="left"/>
    </xf>
    <xf numFmtId="0" fontId="1" fillId="4" borderId="0" xfId="0" quotePrefix="1" applyFont="1" applyFill="1" applyAlignment="1">
      <alignment horizontal="left"/>
    </xf>
    <xf numFmtId="0" fontId="1" fillId="2" borderId="0" xfId="0" applyFont="1" applyFill="1"/>
    <xf numFmtId="0" fontId="2" fillId="0" borderId="0" xfId="0" applyFont="1"/>
    <xf numFmtId="0" fontId="1" fillId="4" borderId="0" xfId="0" applyFont="1" applyFill="1"/>
    <xf numFmtId="21" fontId="1" fillId="4" borderId="0" xfId="0" applyNumberFormat="1" applyFont="1" applyFill="1"/>
    <xf numFmtId="0" fontId="2" fillId="4" borderId="0" xfId="0" applyFont="1" applyFill="1"/>
    <xf numFmtId="165" fontId="1" fillId="4" borderId="0" xfId="0" applyNumberFormat="1" applyFont="1" applyFill="1"/>
    <xf numFmtId="165" fontId="1" fillId="0" borderId="0" xfId="0" applyNumberFormat="1" applyFont="1"/>
    <xf numFmtId="0" fontId="1" fillId="3" borderId="0" xfId="0" applyFont="1" applyFill="1"/>
    <xf numFmtId="164" fontId="1" fillId="4" borderId="0" xfId="0" applyNumberFormat="1" applyFont="1" applyFill="1" applyAlignment="1">
      <alignment horizontal="left"/>
    </xf>
    <xf numFmtId="0" fontId="1" fillId="4" borderId="0" xfId="0" applyNumberFormat="1" applyFont="1" applyFill="1" applyAlignment="1">
      <alignment horizontal="left"/>
    </xf>
    <xf numFmtId="164" fontId="1" fillId="4" borderId="0" xfId="0" quotePrefix="1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1" fillId="0" borderId="0" xfId="0" quotePrefix="1" applyNumberFormat="1" applyFont="1" applyFill="1" applyAlignment="1">
      <alignment horizontal="left"/>
    </xf>
    <xf numFmtId="21" fontId="1" fillId="0" borderId="0" xfId="0" applyNumberFormat="1" applyFont="1" applyFill="1" applyAlignment="1">
      <alignment horizontal="left"/>
    </xf>
    <xf numFmtId="21" fontId="1" fillId="0" borderId="0" xfId="0" quotePrefix="1" applyNumberFormat="1" applyFont="1" applyFill="1" applyAlignment="1">
      <alignment horizontal="left"/>
    </xf>
    <xf numFmtId="21" fontId="1" fillId="4" borderId="0" xfId="0" quotePrefix="1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workbookViewId="0">
      <selection activeCell="H22" sqref="H22"/>
    </sheetView>
  </sheetViews>
  <sheetFormatPr defaultRowHeight="15" x14ac:dyDescent="0.25"/>
  <cols>
    <col min="1" max="1" width="18.140625" bestFit="1" customWidth="1"/>
    <col min="2" max="2" width="6.140625" bestFit="1" customWidth="1"/>
    <col min="3" max="3" width="17.85546875" bestFit="1" customWidth="1"/>
    <col min="4" max="4" width="7.5703125" bestFit="1" customWidth="1"/>
    <col min="5" max="5" width="7.85546875" bestFit="1" customWidth="1"/>
  </cols>
  <sheetData>
    <row r="1" spans="1:30" s="5" customFormat="1" ht="12" x14ac:dyDescent="0.2">
      <c r="A1" s="5" t="s">
        <v>0</v>
      </c>
      <c r="B1" s="5" t="s">
        <v>1</v>
      </c>
      <c r="C1" s="5" t="s">
        <v>2</v>
      </c>
      <c r="D1" s="5" t="s">
        <v>82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</row>
    <row r="2" spans="1:30" s="6" customFormat="1" ht="12" x14ac:dyDescent="0.2">
      <c r="A2" s="6" t="s">
        <v>50</v>
      </c>
      <c r="B2" s="7">
        <v>5.6828703703703702E-3</v>
      </c>
      <c r="C2" s="6" t="s">
        <v>30</v>
      </c>
      <c r="D2" s="6" t="s">
        <v>51</v>
      </c>
      <c r="E2" s="6" t="s">
        <v>52</v>
      </c>
      <c r="F2" s="6">
        <v>1</v>
      </c>
      <c r="G2" s="7">
        <v>0.45072916666666668</v>
      </c>
      <c r="H2" s="7">
        <v>0.45641203703703703</v>
      </c>
      <c r="I2" s="6">
        <v>73</v>
      </c>
      <c r="J2" s="7">
        <v>4.6296296296296293E-4</v>
      </c>
      <c r="K2" s="6">
        <v>74</v>
      </c>
      <c r="L2" s="7">
        <v>7.291666666666667E-4</v>
      </c>
      <c r="M2" s="6">
        <v>41</v>
      </c>
      <c r="N2" s="7">
        <v>1.4814814814814814E-3</v>
      </c>
      <c r="O2" s="6">
        <v>77</v>
      </c>
      <c r="P2" s="7">
        <v>2.1412037037037038E-3</v>
      </c>
      <c r="Q2" s="6">
        <v>75</v>
      </c>
      <c r="R2" s="7">
        <v>3.0671296296296297E-3</v>
      </c>
      <c r="S2" s="6">
        <v>76</v>
      </c>
      <c r="T2" s="7">
        <v>3.2870370370370367E-3</v>
      </c>
      <c r="U2" s="6">
        <v>78</v>
      </c>
      <c r="V2" s="7">
        <v>3.4375E-3</v>
      </c>
      <c r="W2" s="6">
        <v>44</v>
      </c>
      <c r="X2" s="7">
        <v>4.1203703703703706E-3</v>
      </c>
      <c r="Y2" s="6">
        <v>45</v>
      </c>
      <c r="Z2" s="7">
        <v>4.5370370370370365E-3</v>
      </c>
      <c r="AA2" s="6">
        <v>46</v>
      </c>
      <c r="AB2" s="7">
        <v>5.0347222222222225E-3</v>
      </c>
      <c r="AC2" s="6">
        <v>37</v>
      </c>
      <c r="AD2" s="7">
        <v>5.3935185185185188E-3</v>
      </c>
    </row>
    <row r="3" spans="1:30" s="6" customFormat="1" ht="12" x14ac:dyDescent="0.2">
      <c r="A3" s="6" t="s">
        <v>53</v>
      </c>
      <c r="B3" s="7">
        <v>6.4004629629629628E-3</v>
      </c>
      <c r="C3" s="6" t="s">
        <v>30</v>
      </c>
      <c r="D3" s="6" t="s">
        <v>51</v>
      </c>
      <c r="E3" s="6" t="s">
        <v>52</v>
      </c>
      <c r="F3" s="6">
        <v>2</v>
      </c>
      <c r="G3" s="7">
        <v>0.45489583333333333</v>
      </c>
      <c r="H3" s="7">
        <v>0.46129629629629632</v>
      </c>
      <c r="I3" s="6">
        <v>73</v>
      </c>
      <c r="J3" s="7">
        <v>4.9768518518518521E-4</v>
      </c>
      <c r="K3" s="6">
        <v>74</v>
      </c>
      <c r="L3" s="7">
        <v>9.9537037037037042E-4</v>
      </c>
      <c r="M3" s="6">
        <v>41</v>
      </c>
      <c r="N3" s="7">
        <v>1.7939814814814815E-3</v>
      </c>
      <c r="O3" s="6">
        <v>77</v>
      </c>
      <c r="P3" s="7">
        <v>2.4189814814814816E-3</v>
      </c>
      <c r="Q3" s="6">
        <v>75</v>
      </c>
      <c r="R3" s="7">
        <v>3.4953703703703705E-3</v>
      </c>
      <c r="S3" s="6">
        <v>76</v>
      </c>
      <c r="T3" s="7">
        <v>3.7500000000000003E-3</v>
      </c>
      <c r="U3" s="6">
        <v>78</v>
      </c>
      <c r="V3" s="7">
        <v>3.9583333333333337E-3</v>
      </c>
      <c r="W3" s="6">
        <v>44</v>
      </c>
      <c r="X3" s="7">
        <v>4.5138888888888893E-3</v>
      </c>
      <c r="Y3" s="6">
        <v>45</v>
      </c>
      <c r="Z3" s="7">
        <v>4.8495370370370368E-3</v>
      </c>
      <c r="AA3" s="6">
        <v>46</v>
      </c>
      <c r="AB3" s="7">
        <v>5.4398148148148149E-3</v>
      </c>
      <c r="AC3" s="6">
        <v>37</v>
      </c>
      <c r="AD3" s="7">
        <v>6.0069444444444441E-3</v>
      </c>
    </row>
    <row r="4" spans="1:30" s="6" customFormat="1" ht="12" x14ac:dyDescent="0.2">
      <c r="A4" s="6" t="s">
        <v>54</v>
      </c>
      <c r="B4" s="7">
        <v>1.1215277777777777E-2</v>
      </c>
      <c r="C4" s="6" t="s">
        <v>30</v>
      </c>
      <c r="D4" s="6" t="s">
        <v>51</v>
      </c>
      <c r="E4" s="6" t="s">
        <v>52</v>
      </c>
      <c r="F4" s="6">
        <v>3</v>
      </c>
      <c r="G4" s="7">
        <v>0.44864583333333335</v>
      </c>
      <c r="H4" s="7">
        <v>0.45986111111111111</v>
      </c>
      <c r="I4" s="6">
        <v>73</v>
      </c>
      <c r="J4" s="7">
        <v>5.3240740740740744E-4</v>
      </c>
      <c r="K4" s="6">
        <v>74</v>
      </c>
      <c r="L4" s="7">
        <v>9.7222222222222209E-4</v>
      </c>
      <c r="M4" s="6">
        <v>41</v>
      </c>
      <c r="N4" s="7">
        <v>1.8981481481481482E-3</v>
      </c>
      <c r="O4" s="6">
        <v>77</v>
      </c>
      <c r="P4" s="7">
        <v>2.615740740740741E-3</v>
      </c>
      <c r="Q4" s="6">
        <v>75</v>
      </c>
      <c r="R4" s="7">
        <v>6.4930555555555549E-3</v>
      </c>
      <c r="S4" s="6">
        <v>76</v>
      </c>
      <c r="T4" s="7">
        <v>6.7361111111111103E-3</v>
      </c>
      <c r="U4" s="6">
        <v>78</v>
      </c>
      <c r="V4" s="7">
        <v>7.6041666666666662E-3</v>
      </c>
      <c r="W4" s="6">
        <v>44</v>
      </c>
      <c r="X4" s="7">
        <v>8.4953703703703701E-3</v>
      </c>
      <c r="Y4" s="6">
        <v>45</v>
      </c>
      <c r="Z4" s="7">
        <v>8.9583333333333338E-3</v>
      </c>
      <c r="AA4" s="6">
        <v>46</v>
      </c>
      <c r="AB4" s="7">
        <v>9.9768518518518531E-3</v>
      </c>
      <c r="AC4" s="6">
        <v>37</v>
      </c>
      <c r="AD4" s="7">
        <v>1.082175925925926E-2</v>
      </c>
    </row>
    <row r="5" spans="1:30" s="6" customFormat="1" ht="12" x14ac:dyDescent="0.2">
      <c r="A5" s="6" t="s">
        <v>55</v>
      </c>
      <c r="B5" s="7">
        <v>1.1724537037037035E-2</v>
      </c>
      <c r="C5" s="6" t="s">
        <v>30</v>
      </c>
      <c r="D5" s="6" t="s">
        <v>51</v>
      </c>
      <c r="E5" s="6" t="s">
        <v>52</v>
      </c>
      <c r="F5" s="6">
        <v>4</v>
      </c>
      <c r="G5" s="7">
        <v>0.45009259259259254</v>
      </c>
      <c r="H5" s="7">
        <v>0.46181712962962962</v>
      </c>
      <c r="I5" s="6">
        <v>73</v>
      </c>
      <c r="J5" s="7">
        <v>9.1435185185185185E-4</v>
      </c>
      <c r="K5" s="6">
        <v>74</v>
      </c>
      <c r="L5" s="7">
        <v>1.423611111111111E-3</v>
      </c>
      <c r="M5" s="6">
        <v>41</v>
      </c>
      <c r="N5" s="7">
        <v>2.7430555555555559E-3</v>
      </c>
      <c r="O5" s="6">
        <v>77</v>
      </c>
      <c r="P5" s="7">
        <v>3.8657407407407408E-3</v>
      </c>
      <c r="Q5" s="6">
        <v>75</v>
      </c>
      <c r="R5" s="7">
        <v>7.7546296296296287E-3</v>
      </c>
      <c r="S5" s="6">
        <v>76</v>
      </c>
      <c r="T5" s="7">
        <v>8.1712962962962963E-3</v>
      </c>
      <c r="U5" s="6">
        <v>78</v>
      </c>
      <c r="V5" s="7">
        <v>8.3449074074074085E-3</v>
      </c>
      <c r="W5" s="6">
        <v>44</v>
      </c>
      <c r="X5" s="7">
        <v>9.2824074074074076E-3</v>
      </c>
      <c r="Y5" s="6">
        <v>45</v>
      </c>
      <c r="Z5" s="7">
        <v>9.8263888888888897E-3</v>
      </c>
      <c r="AA5" s="6">
        <v>46</v>
      </c>
      <c r="AB5" s="7">
        <v>1.064814814814815E-2</v>
      </c>
      <c r="AC5" s="6">
        <v>37</v>
      </c>
      <c r="AD5" s="7">
        <v>1.1238425925925928E-2</v>
      </c>
    </row>
    <row r="6" spans="1:30" s="6" customFormat="1" ht="12" x14ac:dyDescent="0.2">
      <c r="A6" s="6" t="s">
        <v>71</v>
      </c>
      <c r="B6" s="7">
        <v>1.7175925925925924E-2</v>
      </c>
      <c r="C6" s="6" t="s">
        <v>38</v>
      </c>
      <c r="D6" s="6" t="s">
        <v>51</v>
      </c>
      <c r="E6" s="6" t="s">
        <v>52</v>
      </c>
      <c r="F6" s="6">
        <v>5</v>
      </c>
      <c r="G6" s="7">
        <v>0.45703703703703707</v>
      </c>
      <c r="H6" s="7">
        <v>0.47421296296296295</v>
      </c>
      <c r="I6" s="6">
        <v>73</v>
      </c>
      <c r="J6" s="7">
        <v>9.0277777777777784E-4</v>
      </c>
      <c r="K6" s="6">
        <v>74</v>
      </c>
      <c r="L6" s="7">
        <v>1.4467592592592594E-3</v>
      </c>
      <c r="M6" s="6">
        <v>41</v>
      </c>
      <c r="N6" s="7">
        <v>2.9745370370370373E-3</v>
      </c>
      <c r="O6" s="6">
        <v>77</v>
      </c>
      <c r="P6" s="7">
        <v>3.7731481481481483E-3</v>
      </c>
      <c r="Q6" s="6">
        <v>75</v>
      </c>
      <c r="R6" s="7">
        <v>6.2847222222222228E-3</v>
      </c>
      <c r="S6" s="6">
        <v>76</v>
      </c>
      <c r="T6" s="7">
        <v>9.1666666666666667E-3</v>
      </c>
      <c r="U6" s="6">
        <v>78</v>
      </c>
      <c r="V6" s="7">
        <v>9.3518518518518525E-3</v>
      </c>
      <c r="W6" s="6">
        <v>44</v>
      </c>
      <c r="X6" s="7">
        <v>1.1539351851851851E-2</v>
      </c>
      <c r="Y6" s="6">
        <v>45</v>
      </c>
      <c r="Z6" s="7">
        <v>1.2893518518518519E-2</v>
      </c>
      <c r="AA6" s="6">
        <v>46</v>
      </c>
      <c r="AB6" s="7">
        <v>1.4733796296296295E-2</v>
      </c>
      <c r="AC6" s="6">
        <v>37</v>
      </c>
      <c r="AD6" s="7">
        <v>1.681712962962963E-2</v>
      </c>
    </row>
    <row r="7" spans="1:30" s="3" customFormat="1" ht="12" x14ac:dyDescent="0.2">
      <c r="A7" s="3" t="s">
        <v>65</v>
      </c>
      <c r="B7" s="4">
        <v>7.1296296296296307E-3</v>
      </c>
      <c r="C7" s="3" t="s">
        <v>30</v>
      </c>
      <c r="D7" s="3" t="s">
        <v>66</v>
      </c>
      <c r="E7" s="3" t="s">
        <v>52</v>
      </c>
      <c r="F7" s="3">
        <v>1</v>
      </c>
      <c r="G7" s="4">
        <v>0.45211805555555556</v>
      </c>
      <c r="H7" s="4">
        <v>0.45924768518518522</v>
      </c>
      <c r="I7" s="3">
        <v>73</v>
      </c>
      <c r="J7" s="4">
        <v>5.3240740740740744E-4</v>
      </c>
      <c r="K7" s="3">
        <v>74</v>
      </c>
      <c r="L7" s="4">
        <v>9.1435185185185185E-4</v>
      </c>
      <c r="M7" s="3">
        <v>41</v>
      </c>
      <c r="N7" s="4">
        <v>1.5277777777777779E-3</v>
      </c>
      <c r="O7" s="3">
        <v>77</v>
      </c>
      <c r="P7" s="4">
        <v>2.1990740740740742E-3</v>
      </c>
      <c r="Q7" s="3">
        <v>75</v>
      </c>
      <c r="R7" s="4">
        <v>2.9282407407407412E-3</v>
      </c>
      <c r="S7" s="3">
        <v>76</v>
      </c>
      <c r="T7" s="4">
        <v>3.2175925925925926E-3</v>
      </c>
      <c r="U7" s="3">
        <v>78</v>
      </c>
      <c r="V7" s="4">
        <v>4.2129629629629626E-3</v>
      </c>
      <c r="W7" s="3">
        <v>44</v>
      </c>
      <c r="X7" s="4">
        <v>4.8032407407407407E-3</v>
      </c>
      <c r="Y7" s="3">
        <v>45</v>
      </c>
      <c r="Z7" s="4">
        <v>5.115740740740741E-3</v>
      </c>
      <c r="AA7" s="3">
        <v>46</v>
      </c>
      <c r="AB7" s="4">
        <v>6.2037037037037043E-3</v>
      </c>
      <c r="AC7" s="3">
        <v>37</v>
      </c>
      <c r="AD7" s="4">
        <v>6.7013888888888887E-3</v>
      </c>
    </row>
    <row r="8" spans="1:30" s="3" customFormat="1" ht="12" x14ac:dyDescent="0.2">
      <c r="A8" s="3" t="s">
        <v>67</v>
      </c>
      <c r="B8" s="4">
        <v>7.7314814814814815E-3</v>
      </c>
      <c r="C8" s="3" t="s">
        <v>30</v>
      </c>
      <c r="D8" s="3" t="s">
        <v>66</v>
      </c>
      <c r="E8" s="3" t="s">
        <v>52</v>
      </c>
      <c r="F8" s="3">
        <v>2</v>
      </c>
      <c r="G8" s="4">
        <v>0.45143518518518522</v>
      </c>
      <c r="H8" s="4">
        <v>0.45916666666666667</v>
      </c>
      <c r="I8" s="3">
        <v>73</v>
      </c>
      <c r="J8" s="4">
        <v>6.5972222222222213E-4</v>
      </c>
      <c r="K8" s="3">
        <v>74</v>
      </c>
      <c r="L8" s="4">
        <v>1.0300925925925926E-3</v>
      </c>
      <c r="M8" s="3">
        <v>41</v>
      </c>
      <c r="N8" s="4">
        <v>1.8518518518518517E-3</v>
      </c>
      <c r="O8" s="3">
        <v>77</v>
      </c>
      <c r="P8" s="4">
        <v>2.4537037037037036E-3</v>
      </c>
      <c r="Q8" s="3">
        <v>75</v>
      </c>
      <c r="R8" s="4">
        <v>3.5185185185185185E-3</v>
      </c>
      <c r="S8" s="3">
        <v>76</v>
      </c>
      <c r="T8" s="4">
        <v>3.7962962962962963E-3</v>
      </c>
      <c r="U8" s="3">
        <v>78</v>
      </c>
      <c r="V8" s="4">
        <v>4.4907407407407405E-3</v>
      </c>
      <c r="W8" s="3">
        <v>44</v>
      </c>
      <c r="X8" s="4">
        <v>5.0810185185185186E-3</v>
      </c>
      <c r="Y8" s="3">
        <v>45</v>
      </c>
      <c r="Z8" s="4">
        <v>5.6134259259259271E-3</v>
      </c>
      <c r="AA8" s="3">
        <v>46</v>
      </c>
      <c r="AB8" s="4">
        <v>6.828703703703704E-3</v>
      </c>
      <c r="AC8" s="3">
        <v>37</v>
      </c>
      <c r="AD8" s="4">
        <v>7.3379629629629628E-3</v>
      </c>
    </row>
    <row r="9" spans="1:30" s="3" customFormat="1" ht="12" x14ac:dyDescent="0.2">
      <c r="A9" s="3" t="s">
        <v>68</v>
      </c>
      <c r="B9" s="4">
        <v>8.8888888888888889E-3</v>
      </c>
      <c r="C9" s="3" t="s">
        <v>30</v>
      </c>
      <c r="D9" s="3" t="s">
        <v>66</v>
      </c>
      <c r="E9" s="3" t="s">
        <v>52</v>
      </c>
      <c r="F9" s="3">
        <v>3</v>
      </c>
      <c r="G9" s="4">
        <v>0.4528240740740741</v>
      </c>
      <c r="H9" s="4">
        <v>0.46171296296296299</v>
      </c>
      <c r="I9" s="3">
        <v>73</v>
      </c>
      <c r="J9" s="4">
        <v>7.0601851851851847E-4</v>
      </c>
      <c r="K9" s="3">
        <v>74</v>
      </c>
      <c r="L9" s="4">
        <v>1.1574074074074073E-3</v>
      </c>
      <c r="M9" s="3">
        <v>41</v>
      </c>
      <c r="N9" s="4">
        <v>2.2800925925925927E-3</v>
      </c>
      <c r="O9" s="3">
        <v>77</v>
      </c>
      <c r="P9" s="4">
        <v>3.0439814814814821E-3</v>
      </c>
      <c r="Q9" s="3">
        <v>75</v>
      </c>
      <c r="R9" s="4">
        <v>4.8611111111111112E-3</v>
      </c>
      <c r="S9" s="3">
        <v>76</v>
      </c>
      <c r="T9" s="4">
        <v>5.162037037037037E-3</v>
      </c>
      <c r="U9" s="3">
        <v>78</v>
      </c>
      <c r="V9" s="4">
        <v>5.3819444444444453E-3</v>
      </c>
      <c r="W9" s="3">
        <v>44</v>
      </c>
      <c r="X9" s="4">
        <v>6.4351851851851861E-3</v>
      </c>
      <c r="Y9" s="3">
        <v>45</v>
      </c>
      <c r="Z9" s="4">
        <v>7.013888888888889E-3</v>
      </c>
      <c r="AA9" s="3">
        <v>46</v>
      </c>
      <c r="AB9" s="4">
        <v>7.743055555555556E-3</v>
      </c>
      <c r="AC9" s="3">
        <v>37</v>
      </c>
      <c r="AD9" s="4">
        <v>8.4490740740740741E-3</v>
      </c>
    </row>
    <row r="10" spans="1:30" s="3" customFormat="1" ht="12" x14ac:dyDescent="0.2">
      <c r="A10" s="3" t="s">
        <v>70</v>
      </c>
      <c r="B10" s="4">
        <v>1.0763888888888891E-2</v>
      </c>
      <c r="C10" s="3" t="s">
        <v>30</v>
      </c>
      <c r="D10" s="3" t="s">
        <v>66</v>
      </c>
      <c r="E10" s="3" t="s">
        <v>52</v>
      </c>
      <c r="F10" s="3">
        <v>4</v>
      </c>
      <c r="G10" s="4">
        <v>0.44937500000000002</v>
      </c>
      <c r="H10" s="4">
        <v>0.46013888888888888</v>
      </c>
      <c r="I10" s="3">
        <v>73</v>
      </c>
      <c r="J10" s="4">
        <v>8.1018518518518516E-4</v>
      </c>
      <c r="K10" s="3">
        <v>74</v>
      </c>
      <c r="L10" s="4">
        <v>1.3310185185185185E-3</v>
      </c>
      <c r="M10" s="3">
        <v>41</v>
      </c>
      <c r="N10" s="4">
        <v>2.4074074074074076E-3</v>
      </c>
      <c r="O10" s="3">
        <v>77</v>
      </c>
      <c r="P10" s="4">
        <v>3.2291666666666666E-3</v>
      </c>
      <c r="Q10" s="3">
        <v>75</v>
      </c>
      <c r="R10" s="4">
        <v>4.4444444444444444E-3</v>
      </c>
      <c r="S10" s="3">
        <v>76</v>
      </c>
      <c r="T10" s="4">
        <v>4.7337962962962958E-3</v>
      </c>
      <c r="U10" s="3">
        <v>78</v>
      </c>
      <c r="V10" s="4">
        <v>4.9537037037037041E-3</v>
      </c>
      <c r="W10" s="3">
        <v>44</v>
      </c>
      <c r="X10" s="4">
        <v>6.3888888888888884E-3</v>
      </c>
      <c r="Y10" s="3">
        <v>45</v>
      </c>
      <c r="Z10" s="4">
        <v>8.2523148148148148E-3</v>
      </c>
      <c r="AA10" s="3">
        <v>46</v>
      </c>
      <c r="AB10" s="4">
        <v>9.2361111111111116E-3</v>
      </c>
      <c r="AC10" s="3">
        <v>37</v>
      </c>
      <c r="AD10" s="4">
        <v>1.0300925925925927E-2</v>
      </c>
    </row>
    <row r="11" spans="1:30" s="3" customFormat="1" ht="12" x14ac:dyDescent="0.2">
      <c r="A11" s="3" t="s">
        <v>69</v>
      </c>
      <c r="B11" s="4">
        <v>1.1539351851851851E-2</v>
      </c>
      <c r="C11" s="3" t="s">
        <v>30</v>
      </c>
      <c r="D11" s="3" t="s">
        <v>66</v>
      </c>
      <c r="E11" s="3" t="s">
        <v>52</v>
      </c>
      <c r="F11" s="3">
        <v>5</v>
      </c>
      <c r="G11" s="4">
        <v>0.45349537037037035</v>
      </c>
      <c r="H11" s="4">
        <v>0.4650347222222222</v>
      </c>
      <c r="I11" s="3">
        <v>73</v>
      </c>
      <c r="J11" s="4">
        <v>6.9444444444444447E-4</v>
      </c>
      <c r="K11" s="3">
        <v>74</v>
      </c>
      <c r="L11" s="4">
        <v>1.0648148148148147E-3</v>
      </c>
      <c r="M11" s="3">
        <v>41</v>
      </c>
      <c r="N11" s="4">
        <v>1.7708333333333332E-3</v>
      </c>
      <c r="O11" s="3">
        <v>77</v>
      </c>
      <c r="P11" s="4">
        <v>2.5000000000000001E-3</v>
      </c>
      <c r="Q11" s="3">
        <v>75</v>
      </c>
      <c r="R11" s="4">
        <v>4.2245370370370371E-3</v>
      </c>
      <c r="S11" s="3">
        <v>76</v>
      </c>
      <c r="T11" s="4">
        <v>4.5138888888888893E-3</v>
      </c>
      <c r="U11" s="3">
        <v>78</v>
      </c>
      <c r="V11" s="4">
        <v>4.7337962962962958E-3</v>
      </c>
      <c r="W11" s="3">
        <v>44</v>
      </c>
      <c r="X11" s="4">
        <v>9.386574074074075E-3</v>
      </c>
      <c r="Y11" s="3">
        <v>45</v>
      </c>
      <c r="Z11" s="4">
        <v>9.6874999999999999E-3</v>
      </c>
      <c r="AA11" s="3">
        <v>46</v>
      </c>
      <c r="AB11" s="4">
        <v>1.0474537037037037E-2</v>
      </c>
      <c r="AC11" s="3">
        <v>37</v>
      </c>
      <c r="AD11" s="4">
        <v>1.1122685185185185E-2</v>
      </c>
    </row>
    <row r="12" spans="1:30" s="3" customFormat="1" ht="12" x14ac:dyDescent="0.2">
      <c r="A12" s="3" t="s">
        <v>72</v>
      </c>
      <c r="B12" s="4">
        <v>1.8090277777777778E-2</v>
      </c>
      <c r="C12" s="3" t="s">
        <v>38</v>
      </c>
      <c r="D12" s="3" t="s">
        <v>66</v>
      </c>
      <c r="E12" s="3" t="s">
        <v>52</v>
      </c>
      <c r="F12" s="3">
        <v>6</v>
      </c>
      <c r="G12" s="4">
        <v>0.45629629629629626</v>
      </c>
      <c r="H12" s="4">
        <v>0.47438657407407409</v>
      </c>
      <c r="I12" s="3">
        <v>73</v>
      </c>
      <c r="J12" s="4">
        <v>1.5740740740740741E-3</v>
      </c>
      <c r="K12" s="3">
        <v>74</v>
      </c>
      <c r="L12" s="4">
        <v>2.488425925925926E-3</v>
      </c>
      <c r="M12" s="3">
        <v>41</v>
      </c>
      <c r="N12" s="4">
        <v>3.9699074074074072E-3</v>
      </c>
      <c r="O12" s="3">
        <v>77</v>
      </c>
      <c r="P12" s="4">
        <v>5.2314814814814819E-3</v>
      </c>
      <c r="Q12" s="3">
        <v>75</v>
      </c>
      <c r="R12" s="4">
        <v>7.2222222222222228E-3</v>
      </c>
      <c r="S12" s="3">
        <v>76</v>
      </c>
      <c r="T12" s="4">
        <v>9.9421296296296289E-3</v>
      </c>
      <c r="U12" s="3">
        <v>78</v>
      </c>
      <c r="V12" s="4">
        <v>1.0115740740740741E-2</v>
      </c>
      <c r="W12" s="3">
        <v>44</v>
      </c>
      <c r="X12" s="4">
        <v>1.2256944444444444E-2</v>
      </c>
      <c r="Y12" s="3">
        <v>45</v>
      </c>
      <c r="Z12" s="4">
        <v>1.3530092592592594E-2</v>
      </c>
      <c r="AA12" s="3">
        <v>46</v>
      </c>
      <c r="AB12" s="4">
        <v>1.6064814814814813E-2</v>
      </c>
      <c r="AC12" s="3">
        <v>37</v>
      </c>
      <c r="AD12" s="4">
        <v>1.7430555555555557E-2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E18" sqref="E18"/>
    </sheetView>
  </sheetViews>
  <sheetFormatPr defaultRowHeight="15" x14ac:dyDescent="0.25"/>
  <cols>
    <col min="1" max="1" width="18.140625" bestFit="1" customWidth="1"/>
    <col min="5" max="5" width="17.85546875" bestFit="1" customWidth="1"/>
  </cols>
  <sheetData>
    <row r="1" spans="1:29" s="9" customFormat="1" ht="12" x14ac:dyDescent="0.2">
      <c r="A1" s="16"/>
      <c r="B1" s="16" t="s">
        <v>83</v>
      </c>
      <c r="C1" s="16" t="s">
        <v>84</v>
      </c>
      <c r="D1" s="16" t="s">
        <v>1</v>
      </c>
      <c r="E1" s="16" t="s">
        <v>85</v>
      </c>
      <c r="F1" s="16" t="s">
        <v>82</v>
      </c>
      <c r="G1" s="16" t="s">
        <v>3</v>
      </c>
      <c r="H1" s="16" t="s">
        <v>86</v>
      </c>
      <c r="I1" s="16" t="s">
        <v>87</v>
      </c>
      <c r="J1" s="16" t="s">
        <v>88</v>
      </c>
      <c r="K1" s="16" t="s">
        <v>4</v>
      </c>
      <c r="L1" s="16" t="s">
        <v>5</v>
      </c>
      <c r="M1" s="16" t="s">
        <v>6</v>
      </c>
      <c r="N1" s="16" t="s">
        <v>7</v>
      </c>
      <c r="O1" s="16" t="s">
        <v>8</v>
      </c>
      <c r="P1" s="16" t="s">
        <v>9</v>
      </c>
      <c r="Q1" s="16" t="s">
        <v>10</v>
      </c>
      <c r="R1" s="16" t="s">
        <v>11</v>
      </c>
      <c r="S1" s="16" t="s">
        <v>12</v>
      </c>
      <c r="T1" s="16" t="s">
        <v>13</v>
      </c>
      <c r="U1" s="16" t="s">
        <v>14</v>
      </c>
      <c r="V1" s="16" t="s">
        <v>15</v>
      </c>
      <c r="W1" s="16" t="s">
        <v>16</v>
      </c>
      <c r="X1" s="16" t="s">
        <v>17</v>
      </c>
      <c r="Y1" s="16" t="s">
        <v>18</v>
      </c>
      <c r="Z1" s="16" t="s">
        <v>19</v>
      </c>
      <c r="AA1" s="16" t="s">
        <v>20</v>
      </c>
      <c r="AB1" s="16" t="s">
        <v>21</v>
      </c>
      <c r="AC1" s="16" t="s">
        <v>22</v>
      </c>
    </row>
    <row r="2" spans="1:29" s="11" customFormat="1" ht="12" x14ac:dyDescent="0.2">
      <c r="A2" s="11" t="s">
        <v>50</v>
      </c>
      <c r="B2" s="12">
        <v>0.60971064814814813</v>
      </c>
      <c r="C2" s="12">
        <v>0.61398148148148146</v>
      </c>
      <c r="D2" s="12">
        <v>4.2708333333333339E-3</v>
      </c>
      <c r="E2" s="11" t="s">
        <v>30</v>
      </c>
      <c r="F2" s="11" t="s">
        <v>51</v>
      </c>
      <c r="G2" s="11" t="s">
        <v>52</v>
      </c>
      <c r="H2" s="11">
        <v>0.7</v>
      </c>
      <c r="I2" s="11">
        <v>12</v>
      </c>
      <c r="J2" s="11">
        <v>8</v>
      </c>
      <c r="K2" s="11">
        <v>1</v>
      </c>
      <c r="L2" s="14">
        <v>0.60971064814814813</v>
      </c>
      <c r="M2" s="14">
        <v>0.61398148148148146</v>
      </c>
      <c r="N2" s="11">
        <v>82</v>
      </c>
      <c r="O2" s="12">
        <v>1.1111111111111111E-3</v>
      </c>
      <c r="P2" s="11">
        <v>59</v>
      </c>
      <c r="Q2" s="12">
        <v>1.5624999999999999E-3</v>
      </c>
      <c r="R2" s="11">
        <v>55</v>
      </c>
      <c r="S2" s="12">
        <v>1.8402777777777777E-3</v>
      </c>
      <c r="T2" s="11">
        <v>56</v>
      </c>
      <c r="U2" s="12">
        <v>2.3611111111111111E-3</v>
      </c>
      <c r="V2" s="11">
        <v>60</v>
      </c>
      <c r="W2" s="12">
        <v>2.8240740740740739E-3</v>
      </c>
      <c r="X2" s="11">
        <v>58</v>
      </c>
      <c r="Y2" s="12">
        <v>3.3217592592592591E-3</v>
      </c>
      <c r="Z2" s="11">
        <v>84</v>
      </c>
      <c r="AA2" s="12">
        <v>3.6574074074074074E-3</v>
      </c>
      <c r="AB2" s="11">
        <v>63</v>
      </c>
      <c r="AC2" s="12">
        <v>3.8657407407407408E-3</v>
      </c>
    </row>
    <row r="3" spans="1:29" s="11" customFormat="1" ht="12" x14ac:dyDescent="0.2">
      <c r="A3" s="11" t="s">
        <v>54</v>
      </c>
      <c r="B3" s="12">
        <v>0.11524305555555554</v>
      </c>
      <c r="C3" s="12">
        <v>0.12013888888888889</v>
      </c>
      <c r="D3" s="12">
        <v>4.8958333333333328E-3</v>
      </c>
      <c r="E3" s="11" t="s">
        <v>30</v>
      </c>
      <c r="F3" s="11" t="s">
        <v>51</v>
      </c>
      <c r="G3" s="11" t="s">
        <v>52</v>
      </c>
      <c r="H3" s="11">
        <v>0.7</v>
      </c>
      <c r="I3" s="11">
        <v>12</v>
      </c>
      <c r="J3" s="11">
        <v>8</v>
      </c>
      <c r="K3" s="11">
        <v>2</v>
      </c>
      <c r="L3" s="14">
        <v>0.61524305555555558</v>
      </c>
      <c r="M3" s="14">
        <v>0.62013888888888891</v>
      </c>
      <c r="N3" s="11">
        <v>82</v>
      </c>
      <c r="O3" s="12">
        <v>8.564814814814815E-4</v>
      </c>
      <c r="P3" s="11">
        <v>59</v>
      </c>
      <c r="Q3" s="12">
        <v>1.261574074074074E-3</v>
      </c>
      <c r="R3" s="11">
        <v>55</v>
      </c>
      <c r="S3" s="12">
        <v>1.5740740740740741E-3</v>
      </c>
      <c r="T3" s="11">
        <v>56</v>
      </c>
      <c r="U3" s="12">
        <v>2.0254629629629629E-3</v>
      </c>
      <c r="V3" s="11">
        <v>60</v>
      </c>
      <c r="W3" s="12">
        <v>3.0787037037037037E-3</v>
      </c>
      <c r="X3" s="11">
        <v>58</v>
      </c>
      <c r="Y3" s="12">
        <v>3.9814814814814817E-3</v>
      </c>
      <c r="Z3" s="11">
        <v>84</v>
      </c>
      <c r="AA3" s="12">
        <v>4.363425925925926E-3</v>
      </c>
      <c r="AB3" s="11">
        <v>63</v>
      </c>
      <c r="AC3" s="12">
        <v>4.6296296296296302E-3</v>
      </c>
    </row>
    <row r="4" spans="1:29" s="11" customFormat="1" ht="12" x14ac:dyDescent="0.2">
      <c r="A4" s="11" t="s">
        <v>53</v>
      </c>
      <c r="B4" s="12">
        <v>0.61042824074074076</v>
      </c>
      <c r="C4" s="12">
        <v>0.6159027777777778</v>
      </c>
      <c r="D4" s="12">
        <v>5.4745370370370373E-3</v>
      </c>
      <c r="E4" s="11" t="s">
        <v>30</v>
      </c>
      <c r="F4" s="11" t="s">
        <v>51</v>
      </c>
      <c r="G4" s="11" t="s">
        <v>52</v>
      </c>
      <c r="H4" s="11">
        <v>0.7</v>
      </c>
      <c r="I4" s="11">
        <v>12</v>
      </c>
      <c r="J4" s="11">
        <v>8</v>
      </c>
      <c r="K4" s="11">
        <v>3</v>
      </c>
      <c r="L4" s="14">
        <v>0.61042824074074076</v>
      </c>
      <c r="M4" s="14">
        <v>0.6159027777777778</v>
      </c>
      <c r="N4" s="11">
        <v>82</v>
      </c>
      <c r="O4" s="12">
        <v>8.6805555555555551E-4</v>
      </c>
      <c r="P4" s="11">
        <v>59</v>
      </c>
      <c r="Q4" s="12">
        <v>1.2384259259259258E-3</v>
      </c>
      <c r="R4" s="11">
        <v>55</v>
      </c>
      <c r="S4" s="12">
        <v>1.5393518518518519E-3</v>
      </c>
      <c r="T4" s="11">
        <v>56</v>
      </c>
      <c r="U4" s="12">
        <v>3.2870370370370367E-3</v>
      </c>
      <c r="V4" s="11">
        <v>60</v>
      </c>
      <c r="W4" s="12">
        <v>4.0509259259259257E-3</v>
      </c>
      <c r="X4" s="11">
        <v>58</v>
      </c>
      <c r="Y4" s="12">
        <v>4.5486111111111109E-3</v>
      </c>
      <c r="Z4" s="11">
        <v>84</v>
      </c>
      <c r="AA4" s="12">
        <v>4.8958333333333328E-3</v>
      </c>
      <c r="AB4" s="11">
        <v>63</v>
      </c>
      <c r="AC4" s="12">
        <v>5.1736111111111115E-3</v>
      </c>
    </row>
    <row r="5" spans="1:29" s="1" customFormat="1" ht="12" x14ac:dyDescent="0.2">
      <c r="A5" s="1" t="s">
        <v>72</v>
      </c>
      <c r="B5" s="2">
        <v>0.12212962962962963</v>
      </c>
      <c r="C5" s="2">
        <v>0.13253472222222221</v>
      </c>
      <c r="D5" s="2">
        <v>1.0405092592592593E-2</v>
      </c>
      <c r="E5" s="1" t="s">
        <v>38</v>
      </c>
      <c r="F5" s="1" t="s">
        <v>90</v>
      </c>
      <c r="G5" s="10" t="s">
        <v>52</v>
      </c>
      <c r="H5" s="10">
        <v>0.7</v>
      </c>
      <c r="I5" s="10">
        <v>12</v>
      </c>
      <c r="J5" s="10">
        <v>8</v>
      </c>
      <c r="K5" s="1">
        <v>1</v>
      </c>
      <c r="L5" s="15">
        <v>0.62212962962962959</v>
      </c>
      <c r="M5" s="15">
        <v>0.63253472222222229</v>
      </c>
      <c r="N5" s="1">
        <v>82</v>
      </c>
      <c r="O5" s="2">
        <v>1.6435185185185183E-3</v>
      </c>
      <c r="P5" s="1">
        <v>59</v>
      </c>
      <c r="Q5" s="2">
        <v>2.3032407407407407E-3</v>
      </c>
      <c r="R5" s="1">
        <v>55</v>
      </c>
      <c r="S5" s="2">
        <v>3.8425925925925923E-3</v>
      </c>
      <c r="T5" s="1">
        <v>56</v>
      </c>
      <c r="U5" s="2">
        <v>5.6018518518518518E-3</v>
      </c>
      <c r="V5" s="1">
        <v>60</v>
      </c>
      <c r="W5" s="2">
        <v>6.4583333333333333E-3</v>
      </c>
      <c r="X5" s="1">
        <v>58</v>
      </c>
      <c r="Y5" s="2">
        <v>8.3796296296296292E-3</v>
      </c>
      <c r="Z5" s="1">
        <v>84</v>
      </c>
      <c r="AA5" s="2">
        <v>8.9467592592592585E-3</v>
      </c>
      <c r="AB5" s="1">
        <v>63</v>
      </c>
      <c r="AC5" s="2">
        <v>9.5023148148148159E-3</v>
      </c>
    </row>
    <row r="6" spans="1:29" s="11" customFormat="1" ht="12" x14ac:dyDescent="0.2">
      <c r="A6" s="11" t="s">
        <v>65</v>
      </c>
      <c r="B6" s="12">
        <v>0.61115740740740743</v>
      </c>
      <c r="C6" s="12">
        <v>0.61483796296296289</v>
      </c>
      <c r="D6" s="12">
        <v>3.6805555555555554E-3</v>
      </c>
      <c r="E6" s="11" t="s">
        <v>30</v>
      </c>
      <c r="F6" s="11" t="s">
        <v>66</v>
      </c>
      <c r="G6" s="11" t="s">
        <v>52</v>
      </c>
      <c r="H6" s="11">
        <v>0.7</v>
      </c>
      <c r="I6" s="11">
        <v>12</v>
      </c>
      <c r="J6" s="11">
        <v>8</v>
      </c>
      <c r="K6" s="11">
        <v>1</v>
      </c>
      <c r="L6" s="14">
        <v>0.61115740740740743</v>
      </c>
      <c r="M6" s="14">
        <v>0.61483796296296289</v>
      </c>
      <c r="N6" s="11">
        <v>82</v>
      </c>
      <c r="O6" s="12">
        <v>7.175925925925927E-4</v>
      </c>
      <c r="P6" s="11">
        <v>59</v>
      </c>
      <c r="Q6" s="12">
        <v>1.1226851851851851E-3</v>
      </c>
      <c r="R6" s="11">
        <v>55</v>
      </c>
      <c r="S6" s="12">
        <v>1.4467592592592594E-3</v>
      </c>
      <c r="T6" s="11">
        <v>56</v>
      </c>
      <c r="U6" s="12">
        <v>1.8634259259259261E-3</v>
      </c>
      <c r="V6" s="11">
        <v>60</v>
      </c>
      <c r="W6" s="12">
        <v>2.0949074074074073E-3</v>
      </c>
      <c r="X6" s="11">
        <v>58</v>
      </c>
      <c r="Y6" s="12">
        <v>2.7199074074074074E-3</v>
      </c>
      <c r="Z6" s="11">
        <v>84</v>
      </c>
      <c r="AA6" s="12">
        <v>3.1134259259259257E-3</v>
      </c>
      <c r="AB6" s="11">
        <v>63</v>
      </c>
      <c r="AC6" s="12">
        <v>3.3680555555555551E-3</v>
      </c>
    </row>
    <row r="7" spans="1:29" s="11" customFormat="1" ht="12" x14ac:dyDescent="0.2">
      <c r="A7" s="11" t="s">
        <v>69</v>
      </c>
      <c r="B7" s="12">
        <v>0.11556712962962963</v>
      </c>
      <c r="C7" s="12">
        <v>0.12016203703703704</v>
      </c>
      <c r="D7" s="12">
        <v>4.5949074074074078E-3</v>
      </c>
      <c r="E7" s="11" t="s">
        <v>30</v>
      </c>
      <c r="F7" s="11" t="s">
        <v>66</v>
      </c>
      <c r="G7" s="11" t="s">
        <v>52</v>
      </c>
      <c r="H7" s="11">
        <v>0.7</v>
      </c>
      <c r="I7" s="11">
        <v>12</v>
      </c>
      <c r="J7" s="11">
        <v>8</v>
      </c>
      <c r="K7" s="11">
        <v>2</v>
      </c>
      <c r="L7" s="14">
        <v>0.61556712962962956</v>
      </c>
      <c r="M7" s="14">
        <v>0.62016203703703698</v>
      </c>
      <c r="N7" s="11">
        <v>82</v>
      </c>
      <c r="O7" s="12">
        <v>7.8703703703703705E-4</v>
      </c>
      <c r="P7" s="11">
        <v>59</v>
      </c>
      <c r="Q7" s="12">
        <v>1.261574074074074E-3</v>
      </c>
      <c r="R7" s="11">
        <v>55</v>
      </c>
      <c r="S7" s="12">
        <v>1.5624999999999999E-3</v>
      </c>
      <c r="T7" s="11">
        <v>56</v>
      </c>
      <c r="U7" s="12">
        <v>2.9398148148148148E-3</v>
      </c>
      <c r="V7" s="11">
        <v>60</v>
      </c>
      <c r="W7" s="12">
        <v>3.1712962962962958E-3</v>
      </c>
      <c r="X7" s="11">
        <v>58</v>
      </c>
      <c r="Y7" s="12">
        <v>3.7847222222222223E-3</v>
      </c>
      <c r="Z7" s="11">
        <v>84</v>
      </c>
      <c r="AA7" s="12">
        <v>4.0856481481481481E-3</v>
      </c>
      <c r="AB7" s="11">
        <v>63</v>
      </c>
      <c r="AC7" s="12">
        <v>4.3287037037037035E-3</v>
      </c>
    </row>
    <row r="8" spans="1:29" s="11" customFormat="1" ht="12" x14ac:dyDescent="0.2">
      <c r="A8" s="11" t="s">
        <v>67</v>
      </c>
      <c r="B8" s="12">
        <v>0.61175925925925922</v>
      </c>
      <c r="C8" s="12">
        <v>0.61714120370370373</v>
      </c>
      <c r="D8" s="12">
        <v>5.3819444444444453E-3</v>
      </c>
      <c r="E8" s="11" t="s">
        <v>30</v>
      </c>
      <c r="F8" s="11" t="s">
        <v>66</v>
      </c>
      <c r="G8" s="11" t="s">
        <v>52</v>
      </c>
      <c r="H8" s="11">
        <v>0.7</v>
      </c>
      <c r="I8" s="11">
        <v>12</v>
      </c>
      <c r="J8" s="11">
        <v>8</v>
      </c>
      <c r="K8" s="11">
        <v>3</v>
      </c>
      <c r="L8" s="14">
        <v>0.61175925925925922</v>
      </c>
      <c r="M8" s="14">
        <v>0.61714120370370373</v>
      </c>
      <c r="N8" s="11">
        <v>82</v>
      </c>
      <c r="O8" s="12">
        <v>1.1342592592592591E-3</v>
      </c>
      <c r="P8" s="11">
        <v>59</v>
      </c>
      <c r="Q8" s="12">
        <v>1.5046296296296294E-3</v>
      </c>
      <c r="R8" s="11">
        <v>55</v>
      </c>
      <c r="S8" s="12">
        <v>1.8171296296296297E-3</v>
      </c>
      <c r="T8" s="11">
        <v>56</v>
      </c>
      <c r="U8" s="12">
        <v>2.3032407407407407E-3</v>
      </c>
      <c r="V8" s="11">
        <v>60</v>
      </c>
      <c r="W8" s="12">
        <v>2.7777777777777779E-3</v>
      </c>
      <c r="X8" s="11">
        <v>58</v>
      </c>
      <c r="Y8" s="12">
        <v>4.340277777777778E-3</v>
      </c>
      <c r="Z8" s="11">
        <v>84</v>
      </c>
      <c r="AA8" s="12">
        <v>4.7685185185185183E-3</v>
      </c>
      <c r="AB8" s="11">
        <v>63</v>
      </c>
      <c r="AC8" s="12">
        <v>5.0694444444444441E-3</v>
      </c>
    </row>
    <row r="9" spans="1:29" s="1" customFormat="1" ht="12" x14ac:dyDescent="0.2">
      <c r="A9" s="1" t="s">
        <v>70</v>
      </c>
      <c r="B9" s="2">
        <v>0.61479166666666674</v>
      </c>
      <c r="C9" s="2">
        <v>0.62054398148148149</v>
      </c>
      <c r="D9" s="2">
        <v>5.7523148148148143E-3</v>
      </c>
      <c r="E9" s="1" t="s">
        <v>30</v>
      </c>
      <c r="F9" s="1" t="s">
        <v>66</v>
      </c>
      <c r="G9" s="1" t="s">
        <v>52</v>
      </c>
      <c r="H9" s="1">
        <v>0.7</v>
      </c>
      <c r="I9" s="1">
        <v>12</v>
      </c>
      <c r="J9" s="1">
        <v>8</v>
      </c>
      <c r="K9" s="1">
        <v>4</v>
      </c>
      <c r="L9" s="15">
        <v>0.61479166666666674</v>
      </c>
      <c r="M9" s="15">
        <v>0.62054398148148149</v>
      </c>
      <c r="N9" s="1">
        <v>82</v>
      </c>
      <c r="O9" s="2">
        <v>1.0995370370370371E-3</v>
      </c>
      <c r="P9" s="1">
        <v>59</v>
      </c>
      <c r="Q9" s="2">
        <v>1.689814814814815E-3</v>
      </c>
      <c r="R9" s="1">
        <v>55</v>
      </c>
      <c r="S9" s="2">
        <v>2.0486111111111113E-3</v>
      </c>
      <c r="T9" s="1">
        <v>56</v>
      </c>
      <c r="U9" s="2">
        <v>2.4421296296296296E-3</v>
      </c>
      <c r="V9" s="1">
        <v>60</v>
      </c>
      <c r="W9" s="2">
        <v>3.5185185185185185E-3</v>
      </c>
      <c r="X9" s="1">
        <v>58</v>
      </c>
      <c r="Y9" s="2">
        <v>4.5486111111111109E-3</v>
      </c>
      <c r="Z9" s="1">
        <v>84</v>
      </c>
      <c r="AA9" s="2">
        <v>4.9768518518518521E-3</v>
      </c>
      <c r="AB9" s="1">
        <v>63</v>
      </c>
      <c r="AC9" s="2">
        <v>5.2777777777777771E-3</v>
      </c>
    </row>
    <row r="10" spans="1:29" s="1" customFormat="1" ht="12" x14ac:dyDescent="0.2">
      <c r="A10" s="1" t="s">
        <v>71</v>
      </c>
      <c r="B10" s="2">
        <v>0.6212037037037037</v>
      </c>
      <c r="C10" s="2">
        <v>0.62767361111111108</v>
      </c>
      <c r="D10" s="2">
        <v>6.4699074074074069E-3</v>
      </c>
      <c r="E10" s="1" t="s">
        <v>38</v>
      </c>
      <c r="F10" s="1" t="s">
        <v>96</v>
      </c>
      <c r="G10" s="1" t="s">
        <v>52</v>
      </c>
      <c r="H10" s="1">
        <v>0.7</v>
      </c>
      <c r="I10" s="1">
        <v>12</v>
      </c>
      <c r="J10" s="1">
        <v>8</v>
      </c>
      <c r="K10" s="1">
        <v>1</v>
      </c>
      <c r="L10" s="15">
        <v>0.6212037037037037</v>
      </c>
      <c r="M10" s="15">
        <v>0.62767361111111108</v>
      </c>
      <c r="N10" s="1">
        <v>82</v>
      </c>
      <c r="O10" s="2">
        <v>1.3888888888888889E-3</v>
      </c>
      <c r="P10" s="1">
        <v>59</v>
      </c>
      <c r="Q10" s="2">
        <v>1.9675925925925928E-3</v>
      </c>
      <c r="R10" s="1">
        <v>55</v>
      </c>
      <c r="S10" s="2">
        <v>2.4421296296296296E-3</v>
      </c>
      <c r="T10" s="1">
        <v>56</v>
      </c>
      <c r="U10" s="2">
        <v>3.1249999999999997E-3</v>
      </c>
      <c r="V10" s="1">
        <v>60</v>
      </c>
      <c r="W10" s="2">
        <v>3.472222222222222E-3</v>
      </c>
      <c r="X10" s="1">
        <v>58</v>
      </c>
      <c r="Y10" s="2">
        <v>4.5370370370370365E-3</v>
      </c>
      <c r="Z10" s="1">
        <v>84</v>
      </c>
      <c r="AA10" s="2">
        <v>5.1273148148148146E-3</v>
      </c>
      <c r="AB10" s="1">
        <v>63</v>
      </c>
      <c r="AC10" s="2">
        <v>5.7870370370370376E-3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28" sqref="H28"/>
    </sheetView>
  </sheetViews>
  <sheetFormatPr defaultRowHeight="12" x14ac:dyDescent="0.2"/>
  <cols>
    <col min="1" max="1" width="18.140625" style="3" bestFit="1" customWidth="1"/>
    <col min="2" max="16384" width="9.140625" style="3"/>
  </cols>
  <sheetData>
    <row r="1" spans="1:9" x14ac:dyDescent="0.2">
      <c r="A1" s="5" t="s">
        <v>0</v>
      </c>
      <c r="B1" s="5" t="s">
        <v>82</v>
      </c>
      <c r="C1" s="5" t="s">
        <v>3</v>
      </c>
      <c r="D1" s="5" t="s">
        <v>93</v>
      </c>
      <c r="E1" s="5" t="s">
        <v>4</v>
      </c>
      <c r="F1" s="5" t="s">
        <v>95</v>
      </c>
      <c r="G1" s="5" t="s">
        <v>4</v>
      </c>
      <c r="H1" s="5" t="s">
        <v>94</v>
      </c>
      <c r="I1" s="5" t="s">
        <v>4</v>
      </c>
    </row>
    <row r="2" spans="1:9" x14ac:dyDescent="0.2">
      <c r="A2" s="6" t="s">
        <v>50</v>
      </c>
      <c r="B2" s="6" t="s">
        <v>51</v>
      </c>
      <c r="C2" s="6" t="s">
        <v>52</v>
      </c>
      <c r="D2" s="17">
        <f>VLOOKUP(A2,Orange_prologue_splits!A2:F12,2,FALSE)</f>
        <v>5.6828703703703702E-3</v>
      </c>
      <c r="E2" s="18">
        <f>VLOOKUP(A2,Orange_prologue_splits!A2:F12,6,FALSE)</f>
        <v>1</v>
      </c>
      <c r="F2" s="17">
        <f>VLOOKUP(Orange_combined!A2,Orange_chasing_splits!$A$2:$D$10,4,FALSE)</f>
        <v>4.2708333333333339E-3</v>
      </c>
      <c r="G2" s="6">
        <f>VLOOKUP(A2,Orange_chasing_splits!$A$2:$K$10,11,FALSE)</f>
        <v>1</v>
      </c>
      <c r="H2" s="17">
        <f>SUM(D2+F2)</f>
        <v>9.9537037037037042E-3</v>
      </c>
      <c r="I2" s="6">
        <v>1</v>
      </c>
    </row>
    <row r="3" spans="1:9" x14ac:dyDescent="0.2">
      <c r="A3" s="6" t="s">
        <v>53</v>
      </c>
      <c r="B3" s="6" t="s">
        <v>51</v>
      </c>
      <c r="C3" s="6" t="s">
        <v>52</v>
      </c>
      <c r="D3" s="17">
        <f>VLOOKUP(A3,Orange_prologue_splits!A3:F13,2,FALSE)</f>
        <v>6.4004629629629628E-3</v>
      </c>
      <c r="E3" s="18">
        <f>VLOOKUP(A3,Orange_prologue_splits!A3:F13,6,FALSE)</f>
        <v>2</v>
      </c>
      <c r="F3" s="17">
        <f>VLOOKUP(Orange_combined!A3,Orange_chasing_splits!$A$2:$D$10,4,FALSE)</f>
        <v>5.4745370370370373E-3</v>
      </c>
      <c r="G3" s="6">
        <f>VLOOKUP(A3,Orange_chasing_splits!$A$2:$K$10,11,FALSE)</f>
        <v>3</v>
      </c>
      <c r="H3" s="17">
        <f>SUM(D3+F3)</f>
        <v>1.1875E-2</v>
      </c>
      <c r="I3" s="6">
        <v>2</v>
      </c>
    </row>
    <row r="4" spans="1:9" x14ac:dyDescent="0.2">
      <c r="A4" s="6" t="s">
        <v>54</v>
      </c>
      <c r="B4" s="6" t="s">
        <v>51</v>
      </c>
      <c r="C4" s="6" t="s">
        <v>52</v>
      </c>
      <c r="D4" s="17">
        <f>VLOOKUP(A4,Orange_prologue_splits!A4:F14,2,FALSE)</f>
        <v>1.1215277777777777E-2</v>
      </c>
      <c r="E4" s="18">
        <f>VLOOKUP(A4,Orange_prologue_splits!A4:F14,6,FALSE)</f>
        <v>3</v>
      </c>
      <c r="F4" s="17">
        <f>VLOOKUP(Orange_combined!A4,Orange_chasing_splits!$A$2:$D$10,4,FALSE)</f>
        <v>4.8958333333333328E-3</v>
      </c>
      <c r="G4" s="6">
        <f>VLOOKUP(A4,Orange_chasing_splits!$A$2:$K$10,11,FALSE)</f>
        <v>2</v>
      </c>
      <c r="H4" s="17">
        <f>SUM(D4+F4)</f>
        <v>1.6111111111111111E-2</v>
      </c>
      <c r="I4" s="6">
        <v>3</v>
      </c>
    </row>
    <row r="5" spans="1:9" x14ac:dyDescent="0.2">
      <c r="A5" s="6" t="s">
        <v>55</v>
      </c>
      <c r="B5" s="6" t="s">
        <v>51</v>
      </c>
      <c r="C5" s="6" t="s">
        <v>52</v>
      </c>
      <c r="D5" s="17">
        <f>VLOOKUP(A5,Orange_prologue_splits!A5:F15,2,FALSE)</f>
        <v>1.1724537037037035E-2</v>
      </c>
      <c r="E5" s="18">
        <f>VLOOKUP(A5,Orange_prologue_splits!A5:F15,6,FALSE)</f>
        <v>4</v>
      </c>
      <c r="F5" s="17" t="s">
        <v>80</v>
      </c>
      <c r="G5" s="6"/>
      <c r="H5" s="19" t="s">
        <v>78</v>
      </c>
      <c r="I5" s="6"/>
    </row>
    <row r="7" spans="1:9" x14ac:dyDescent="0.2">
      <c r="A7" s="3" t="s">
        <v>65</v>
      </c>
      <c r="B7" s="3" t="s">
        <v>66</v>
      </c>
      <c r="C7" s="3" t="s">
        <v>52</v>
      </c>
      <c r="D7" s="20">
        <f>VLOOKUP(A7,Orange_prologue_splits!A7:F17,2,FALSE)</f>
        <v>7.1296296296296307E-3</v>
      </c>
      <c r="E7" s="21">
        <f>VLOOKUP(A7,Orange_prologue_splits!A7:F17,6,FALSE)</f>
        <v>1</v>
      </c>
      <c r="F7" s="22">
        <f>VLOOKUP(Orange_combined!A7,Orange_chasing_splits!$A$2:$D$10,4,FALSE)</f>
        <v>3.6805555555555554E-3</v>
      </c>
      <c r="G7" s="23">
        <f>VLOOKUP(A7,Orange_chasing_splits!$A$2:$K$10,11,FALSE)</f>
        <v>1</v>
      </c>
      <c r="H7" s="22">
        <f>SUM(D7+F7)</f>
        <v>1.0810185185185187E-2</v>
      </c>
      <c r="I7" s="3">
        <v>1</v>
      </c>
    </row>
    <row r="8" spans="1:9" x14ac:dyDescent="0.2">
      <c r="A8" s="3" t="s">
        <v>67</v>
      </c>
      <c r="B8" s="3" t="s">
        <v>66</v>
      </c>
      <c r="C8" s="3" t="s">
        <v>52</v>
      </c>
      <c r="D8" s="20">
        <f>VLOOKUP(A8,Orange_prologue_splits!A8:F18,2,FALSE)</f>
        <v>7.7314814814814815E-3</v>
      </c>
      <c r="E8" s="21">
        <f>VLOOKUP(A8,Orange_prologue_splits!A8:F18,6,FALSE)</f>
        <v>2</v>
      </c>
      <c r="F8" s="22">
        <f>VLOOKUP(Orange_combined!A8,Orange_chasing_splits!$A$2:$D$10,4,FALSE)</f>
        <v>5.3819444444444453E-3</v>
      </c>
      <c r="G8" s="23">
        <f>VLOOKUP(A8,Orange_chasing_splits!$A$2:$K$10,11,FALSE)</f>
        <v>3</v>
      </c>
      <c r="H8" s="22">
        <f>SUM(D8+F8)</f>
        <v>1.3113425925925928E-2</v>
      </c>
      <c r="I8" s="3">
        <v>2</v>
      </c>
    </row>
    <row r="9" spans="1:9" x14ac:dyDescent="0.2">
      <c r="A9" s="3" t="s">
        <v>69</v>
      </c>
      <c r="B9" s="3" t="s">
        <v>66</v>
      </c>
      <c r="C9" s="3" t="s">
        <v>52</v>
      </c>
      <c r="D9" s="20">
        <f>VLOOKUP(A9,Orange_prologue_splits!A11:F21,2,FALSE)</f>
        <v>1.1539351851851851E-2</v>
      </c>
      <c r="E9" s="21">
        <f>VLOOKUP(A9,Orange_prologue_splits!A11:F21,6,FALSE)</f>
        <v>5</v>
      </c>
      <c r="F9" s="22">
        <f>VLOOKUP(Orange_combined!A9,Orange_chasing_splits!$A$2:$D$10,4,FALSE)</f>
        <v>4.5949074074074078E-3</v>
      </c>
      <c r="G9" s="23">
        <f>VLOOKUP(A9,Orange_chasing_splits!$A$2:$K$10,11,FALSE)</f>
        <v>2</v>
      </c>
      <c r="H9" s="22">
        <f>SUM(D9+F9)</f>
        <v>1.6134259259259258E-2</v>
      </c>
      <c r="I9" s="3">
        <v>3</v>
      </c>
    </row>
    <row r="10" spans="1:9" x14ac:dyDescent="0.2">
      <c r="A10" s="3" t="s">
        <v>70</v>
      </c>
      <c r="B10" s="3" t="s">
        <v>66</v>
      </c>
      <c r="C10" s="3" t="s">
        <v>52</v>
      </c>
      <c r="D10" s="20">
        <f>VLOOKUP(A10,Orange_prologue_splits!A10:F20,2,FALSE)</f>
        <v>1.0763888888888891E-2</v>
      </c>
      <c r="E10" s="21">
        <f>VLOOKUP(A10,Orange_prologue_splits!A10:F20,6,FALSE)</f>
        <v>4</v>
      </c>
      <c r="F10" s="22">
        <f>VLOOKUP(Orange_combined!A10,Orange_chasing_splits!$A$2:$D$10,4,FALSE)</f>
        <v>5.7523148148148143E-3</v>
      </c>
      <c r="G10" s="23">
        <f>VLOOKUP(A10,Orange_chasing_splits!$A$2:$K$10,11,FALSE)</f>
        <v>4</v>
      </c>
      <c r="H10" s="22">
        <f>SUM(D10+F10)</f>
        <v>1.6516203703703707E-2</v>
      </c>
      <c r="I10" s="3">
        <v>4</v>
      </c>
    </row>
    <row r="11" spans="1:9" x14ac:dyDescent="0.2">
      <c r="A11" s="3" t="s">
        <v>68</v>
      </c>
      <c r="B11" s="3" t="s">
        <v>66</v>
      </c>
      <c r="C11" s="3" t="s">
        <v>52</v>
      </c>
      <c r="D11" s="20">
        <f>VLOOKUP(A11,Orange_prologue_splits!A9:F19,2,FALSE)</f>
        <v>8.8888888888888889E-3</v>
      </c>
      <c r="E11" s="21">
        <f>VLOOKUP(A11,Orange_prologue_splits!A9:F19,6,FALSE)</f>
        <v>3</v>
      </c>
      <c r="F11" s="22" t="s">
        <v>80</v>
      </c>
    </row>
    <row r="13" spans="1:9" x14ac:dyDescent="0.2">
      <c r="A13" s="6" t="s">
        <v>71</v>
      </c>
      <c r="B13" s="6" t="s">
        <v>96</v>
      </c>
      <c r="C13" s="6" t="s">
        <v>52</v>
      </c>
      <c r="D13" s="17">
        <f>VLOOKUP(A13,Orange_prologue_splits!A6:F16,2,FALSE)</f>
        <v>1.7175925925925924E-2</v>
      </c>
      <c r="E13" s="18">
        <f>VLOOKUP(A13,Orange_prologue_splits!A6:F16,6,FALSE)</f>
        <v>5</v>
      </c>
      <c r="F13" s="17">
        <f>VLOOKUP(Orange_combined!A13,Orange_chasing_splits!$A$2:$D$10,4,FALSE)</f>
        <v>6.4699074074074069E-3</v>
      </c>
      <c r="G13" s="6">
        <f>VLOOKUP(A13,Orange_chasing_splits!$A$2:$K$10,11,FALSE)</f>
        <v>1</v>
      </c>
      <c r="H13" s="17">
        <f>SUM(D13+F13)</f>
        <v>2.3645833333333331E-2</v>
      </c>
      <c r="I13" s="6">
        <v>1</v>
      </c>
    </row>
    <row r="14" spans="1:9" x14ac:dyDescent="0.2">
      <c r="A14" s="3" t="s">
        <v>72</v>
      </c>
      <c r="B14" s="3" t="s">
        <v>97</v>
      </c>
      <c r="C14" s="3" t="s">
        <v>52</v>
      </c>
      <c r="D14" s="20">
        <f>VLOOKUP(A14,Orange_prologue_splits!A12:F22,2,FALSE)</f>
        <v>1.8090277777777778E-2</v>
      </c>
      <c r="E14" s="21">
        <f>VLOOKUP(A14,Orange_prologue_splits!A12:F22,6,FALSE)</f>
        <v>6</v>
      </c>
      <c r="F14" s="22">
        <f>VLOOKUP(Orange_combined!A14,Orange_chasing_splits!$A$2:$D$10,4,FALSE)</f>
        <v>1.0405092592592593E-2</v>
      </c>
      <c r="G14" s="23">
        <f>VLOOKUP(A14,Orange_chasing_splits!$A$2:$K$10,11,FALSE)</f>
        <v>1</v>
      </c>
      <c r="H14" s="22">
        <f>SUM(D14+F14)</f>
        <v>2.8495370370370372E-2</v>
      </c>
      <c r="I14" s="3">
        <v>5</v>
      </c>
    </row>
  </sheetData>
  <sortState ref="A8:I13">
    <sortCondition ref="H8:H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C14" sqref="C14"/>
    </sheetView>
  </sheetViews>
  <sheetFormatPr defaultRowHeight="15" x14ac:dyDescent="0.25"/>
  <cols>
    <col min="1" max="1" width="14.5703125" bestFit="1" customWidth="1"/>
    <col min="3" max="3" width="17.85546875" bestFit="1" customWidth="1"/>
  </cols>
  <sheetData>
    <row r="1" spans="1:28" s="5" customFormat="1" ht="12" x14ac:dyDescent="0.2">
      <c r="A1" s="5" t="s">
        <v>0</v>
      </c>
      <c r="B1" s="5" t="s">
        <v>1</v>
      </c>
      <c r="C1" s="5" t="s">
        <v>2</v>
      </c>
      <c r="D1" s="5" t="s">
        <v>82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s="6" customFormat="1" ht="12" x14ac:dyDescent="0.2">
      <c r="A2" s="6" t="s">
        <v>42</v>
      </c>
      <c r="B2" s="7">
        <v>5.5787037037037038E-3</v>
      </c>
      <c r="C2" s="6" t="s">
        <v>30</v>
      </c>
      <c r="D2" s="6" t="s">
        <v>43</v>
      </c>
      <c r="E2" s="6" t="s">
        <v>44</v>
      </c>
      <c r="F2" s="6">
        <v>1</v>
      </c>
      <c r="G2" s="7">
        <v>0.45074074074074072</v>
      </c>
      <c r="H2" s="7">
        <v>0.45631944444444444</v>
      </c>
      <c r="I2" s="6">
        <v>39</v>
      </c>
      <c r="J2" s="7">
        <v>4.6296296296296293E-4</v>
      </c>
      <c r="K2" s="6">
        <v>40</v>
      </c>
      <c r="L2" s="7">
        <v>1.1921296296296296E-3</v>
      </c>
      <c r="M2" s="6">
        <v>41</v>
      </c>
      <c r="N2" s="7">
        <v>1.5046296296296294E-3</v>
      </c>
      <c r="O2" s="6">
        <v>42</v>
      </c>
      <c r="P2" s="7">
        <v>1.9212962962962962E-3</v>
      </c>
      <c r="Q2" s="6">
        <v>43</v>
      </c>
      <c r="R2" s="7">
        <v>2.3495370370370371E-3</v>
      </c>
      <c r="S2" s="6">
        <v>44</v>
      </c>
      <c r="T2" s="7">
        <v>2.7893518518518519E-3</v>
      </c>
      <c r="U2" s="6">
        <v>45</v>
      </c>
      <c r="V2" s="7">
        <v>3.1018518518518522E-3</v>
      </c>
      <c r="W2" s="6">
        <v>46</v>
      </c>
      <c r="X2" s="7">
        <v>4.7222222222222223E-3</v>
      </c>
      <c r="Y2" s="6">
        <v>36</v>
      </c>
      <c r="Z2" s="7">
        <v>4.9768518518518521E-3</v>
      </c>
      <c r="AA2" s="6">
        <v>38</v>
      </c>
      <c r="AB2" s="7">
        <v>5.3819444444444453E-3</v>
      </c>
    </row>
    <row r="3" spans="1:28" s="6" customFormat="1" ht="12" x14ac:dyDescent="0.2">
      <c r="A3" s="6" t="s">
        <v>45</v>
      </c>
      <c r="B3" s="7">
        <v>6.3657407407407404E-3</v>
      </c>
      <c r="C3" s="6" t="s">
        <v>30</v>
      </c>
      <c r="D3" s="6" t="s">
        <v>43</v>
      </c>
      <c r="E3" s="6" t="s">
        <v>44</v>
      </c>
      <c r="F3" s="6">
        <v>2</v>
      </c>
      <c r="G3" s="7">
        <v>0.45008101851851851</v>
      </c>
      <c r="H3" s="7">
        <v>0.4564467592592592</v>
      </c>
      <c r="I3" s="6">
        <v>39</v>
      </c>
      <c r="J3" s="7">
        <v>5.9027777777777778E-4</v>
      </c>
      <c r="K3" s="6">
        <v>40</v>
      </c>
      <c r="L3" s="7">
        <v>1.5740740740740741E-3</v>
      </c>
      <c r="M3" s="6">
        <v>41</v>
      </c>
      <c r="N3" s="7">
        <v>1.9097222222222222E-3</v>
      </c>
      <c r="O3" s="6">
        <v>42</v>
      </c>
      <c r="P3" s="7">
        <v>2.4421296296296296E-3</v>
      </c>
      <c r="Q3" s="6">
        <v>43</v>
      </c>
      <c r="R3" s="7">
        <v>2.8009259259259259E-3</v>
      </c>
      <c r="S3" s="6">
        <v>44</v>
      </c>
      <c r="T3" s="7">
        <v>3.472222222222222E-3</v>
      </c>
      <c r="U3" s="6">
        <v>45</v>
      </c>
      <c r="V3" s="7">
        <v>3.7847222222222223E-3</v>
      </c>
      <c r="W3" s="6">
        <v>46</v>
      </c>
      <c r="X3" s="7">
        <v>5.4513888888888884E-3</v>
      </c>
      <c r="Y3" s="6">
        <v>36</v>
      </c>
      <c r="Z3" s="7">
        <v>5.7060185185185191E-3</v>
      </c>
      <c r="AA3" s="6">
        <v>38</v>
      </c>
      <c r="AB3" s="7">
        <v>6.1342592592592594E-3</v>
      </c>
    </row>
    <row r="4" spans="1:28" s="6" customFormat="1" ht="12" x14ac:dyDescent="0.2">
      <c r="A4" s="6" t="s">
        <v>46</v>
      </c>
      <c r="B4" s="7">
        <v>7.905092592592592E-3</v>
      </c>
      <c r="C4" s="6" t="s">
        <v>35</v>
      </c>
      <c r="D4" s="6" t="s">
        <v>43</v>
      </c>
      <c r="E4" s="6" t="s">
        <v>44</v>
      </c>
      <c r="F4" s="6">
        <v>3</v>
      </c>
      <c r="G4" s="7">
        <v>0.45144675925925926</v>
      </c>
      <c r="H4" s="7">
        <v>0.45935185185185184</v>
      </c>
      <c r="I4" s="6">
        <v>39</v>
      </c>
      <c r="J4" s="7">
        <v>8.449074074074075E-4</v>
      </c>
      <c r="K4" s="6">
        <v>40</v>
      </c>
      <c r="L4" s="7">
        <v>2.0601851851851853E-3</v>
      </c>
      <c r="M4" s="6">
        <v>41</v>
      </c>
      <c r="N4" s="7">
        <v>2.5000000000000001E-3</v>
      </c>
      <c r="O4" s="6">
        <v>42</v>
      </c>
      <c r="P4" s="7">
        <v>3.1481481481481482E-3</v>
      </c>
      <c r="Q4" s="6">
        <v>43</v>
      </c>
      <c r="R4" s="7">
        <v>3.8541666666666668E-3</v>
      </c>
      <c r="S4" s="6">
        <v>44</v>
      </c>
      <c r="T4" s="7">
        <v>4.6527777777777774E-3</v>
      </c>
      <c r="U4" s="6">
        <v>45</v>
      </c>
      <c r="V4" s="7">
        <v>5.1504629629629635E-3</v>
      </c>
      <c r="W4" s="6">
        <v>46</v>
      </c>
      <c r="X4" s="7">
        <v>6.6666666666666671E-3</v>
      </c>
      <c r="Y4" s="6">
        <v>36</v>
      </c>
      <c r="Z4" s="7">
        <v>7.083333333333333E-3</v>
      </c>
      <c r="AA4" s="6">
        <v>38</v>
      </c>
      <c r="AB4" s="7">
        <v>7.6273148148148151E-3</v>
      </c>
    </row>
    <row r="5" spans="1:28" s="6" customFormat="1" ht="12" x14ac:dyDescent="0.2">
      <c r="A5" s="6" t="s">
        <v>47</v>
      </c>
      <c r="B5" s="7">
        <v>1.5717592592592592E-2</v>
      </c>
      <c r="C5" s="6" t="s">
        <v>38</v>
      </c>
      <c r="D5" s="6" t="s">
        <v>43</v>
      </c>
      <c r="E5" s="6" t="s">
        <v>44</v>
      </c>
      <c r="F5" s="6">
        <v>4</v>
      </c>
      <c r="G5" s="7">
        <v>0.45214120370370375</v>
      </c>
      <c r="H5" s="7">
        <v>0.46785879629629629</v>
      </c>
      <c r="I5" s="6">
        <v>39</v>
      </c>
      <c r="J5" s="7">
        <v>1.9907407407407408E-3</v>
      </c>
      <c r="K5" s="6">
        <v>40</v>
      </c>
      <c r="L5" s="7">
        <v>6.145833333333333E-3</v>
      </c>
      <c r="M5" s="6">
        <v>41</v>
      </c>
      <c r="N5" s="7">
        <v>6.6087962962962966E-3</v>
      </c>
      <c r="O5" s="6">
        <v>42</v>
      </c>
      <c r="P5" s="7">
        <v>7.6504629629629631E-3</v>
      </c>
      <c r="Q5" s="6">
        <v>43</v>
      </c>
      <c r="R5" s="7">
        <v>1.1226851851851854E-2</v>
      </c>
      <c r="S5" s="6">
        <v>44</v>
      </c>
      <c r="T5" s="7">
        <v>1.1932870370370371E-2</v>
      </c>
      <c r="U5" s="6">
        <v>45</v>
      </c>
      <c r="V5" s="7">
        <v>1.2349537037037039E-2</v>
      </c>
      <c r="W5" s="6">
        <v>46</v>
      </c>
      <c r="X5" s="7">
        <v>1.4548611111111111E-2</v>
      </c>
      <c r="Y5" s="6">
        <v>36</v>
      </c>
      <c r="Z5" s="7">
        <v>1.4907407407407406E-2</v>
      </c>
      <c r="AA5" s="6">
        <v>38</v>
      </c>
      <c r="AB5" s="7">
        <v>1.5405092592592593E-2</v>
      </c>
    </row>
    <row r="6" spans="1:28" s="6" customFormat="1" ht="12" x14ac:dyDescent="0.2">
      <c r="A6" s="6" t="s">
        <v>48</v>
      </c>
      <c r="B6" s="8" t="s">
        <v>78</v>
      </c>
      <c r="C6" s="6" t="s">
        <v>30</v>
      </c>
      <c r="D6" s="6" t="s">
        <v>43</v>
      </c>
      <c r="E6" s="6" t="s">
        <v>44</v>
      </c>
      <c r="F6" s="6" t="s">
        <v>80</v>
      </c>
      <c r="I6" s="6">
        <v>39</v>
      </c>
      <c r="J6" s="6" t="s">
        <v>49</v>
      </c>
      <c r="K6" s="6">
        <v>40</v>
      </c>
      <c r="L6" s="6" t="s">
        <v>49</v>
      </c>
      <c r="M6" s="6">
        <v>41</v>
      </c>
      <c r="N6" s="6" t="s">
        <v>49</v>
      </c>
      <c r="O6" s="6">
        <v>42</v>
      </c>
      <c r="P6" s="6" t="s">
        <v>49</v>
      </c>
      <c r="Q6" s="6">
        <v>43</v>
      </c>
      <c r="R6" s="6" t="s">
        <v>49</v>
      </c>
      <c r="S6" s="6">
        <v>44</v>
      </c>
      <c r="T6" s="6" t="s">
        <v>49</v>
      </c>
      <c r="U6" s="6">
        <v>45</v>
      </c>
      <c r="V6" s="6" t="s">
        <v>49</v>
      </c>
      <c r="W6" s="6">
        <v>46</v>
      </c>
      <c r="X6" s="6" t="s">
        <v>49</v>
      </c>
      <c r="Y6" s="6">
        <v>36</v>
      </c>
      <c r="Z6" s="6" t="s">
        <v>49</v>
      </c>
      <c r="AA6" s="6">
        <v>38</v>
      </c>
      <c r="AB6" s="6" t="s">
        <v>49</v>
      </c>
    </row>
    <row r="7" spans="1:28" s="3" customFormat="1" ht="12" x14ac:dyDescent="0.2">
      <c r="A7" s="3" t="s">
        <v>73</v>
      </c>
      <c r="B7" s="4">
        <v>7.5925925925925926E-3</v>
      </c>
      <c r="C7" s="3" t="s">
        <v>30</v>
      </c>
      <c r="D7" s="3" t="s">
        <v>64</v>
      </c>
      <c r="E7" s="3" t="s">
        <v>44</v>
      </c>
      <c r="F7" s="3">
        <v>1</v>
      </c>
      <c r="G7" s="4">
        <v>0.45351851851851849</v>
      </c>
      <c r="H7" s="4">
        <v>0.46111111111111108</v>
      </c>
      <c r="I7" s="3">
        <v>39</v>
      </c>
      <c r="J7" s="4">
        <v>1.3078703703703705E-3</v>
      </c>
      <c r="K7" s="3">
        <v>40</v>
      </c>
      <c r="L7" s="4">
        <v>2.5578703703703705E-3</v>
      </c>
      <c r="M7" s="3">
        <v>41</v>
      </c>
      <c r="N7" s="4">
        <v>3.0092592592592588E-3</v>
      </c>
      <c r="O7" s="3">
        <v>42</v>
      </c>
      <c r="P7" s="4">
        <v>3.6574074074074074E-3</v>
      </c>
      <c r="Q7" s="3">
        <v>43</v>
      </c>
      <c r="R7" s="4">
        <v>4.363425925925926E-3</v>
      </c>
      <c r="S7" s="3">
        <v>44</v>
      </c>
      <c r="T7" s="4">
        <v>5.0578703703703706E-3</v>
      </c>
      <c r="U7" s="3">
        <v>45</v>
      </c>
      <c r="V7" s="4">
        <v>5.8333333333333336E-3</v>
      </c>
      <c r="W7" s="3">
        <v>46</v>
      </c>
      <c r="X7" s="4">
        <v>6.5509259259259262E-3</v>
      </c>
      <c r="Y7" s="3">
        <v>36</v>
      </c>
      <c r="Z7" s="4">
        <v>6.828703703703704E-3</v>
      </c>
      <c r="AA7" s="3">
        <v>38</v>
      </c>
      <c r="AB7" s="4">
        <v>7.2800925925925915E-3</v>
      </c>
    </row>
    <row r="8" spans="1:28" s="3" customFormat="1" ht="12" x14ac:dyDescent="0.2">
      <c r="A8" s="3" t="s">
        <v>74</v>
      </c>
      <c r="B8" s="4">
        <v>8.8425925925925911E-3</v>
      </c>
      <c r="D8" s="3" t="s">
        <v>64</v>
      </c>
      <c r="E8" s="3" t="s">
        <v>44</v>
      </c>
      <c r="F8" s="3">
        <v>2</v>
      </c>
      <c r="G8" s="4">
        <v>0.46539351851851851</v>
      </c>
      <c r="H8" s="4">
        <v>0.47423611111111108</v>
      </c>
      <c r="I8" s="3">
        <v>39</v>
      </c>
      <c r="J8" s="4">
        <v>8.1018518518518516E-4</v>
      </c>
      <c r="K8" s="3">
        <v>40</v>
      </c>
      <c r="L8" s="4">
        <v>2.1759259259259258E-3</v>
      </c>
      <c r="M8" s="3">
        <v>41</v>
      </c>
      <c r="N8" s="4">
        <v>2.6620370370370374E-3</v>
      </c>
      <c r="O8" s="3">
        <v>42</v>
      </c>
      <c r="P8" s="4">
        <v>3.4027777777777784E-3</v>
      </c>
      <c r="Q8" s="3">
        <v>43</v>
      </c>
      <c r="R8" s="4">
        <v>4.0740740740740746E-3</v>
      </c>
      <c r="S8" s="3">
        <v>44</v>
      </c>
      <c r="T8" s="4">
        <v>4.8263888888888887E-3</v>
      </c>
      <c r="U8" s="3">
        <v>45</v>
      </c>
      <c r="V8" s="4">
        <v>5.8101851851851856E-3</v>
      </c>
      <c r="W8" s="3">
        <v>46</v>
      </c>
      <c r="X8" s="4">
        <v>7.6620370370370366E-3</v>
      </c>
      <c r="Y8" s="3">
        <v>36</v>
      </c>
      <c r="Z8" s="4">
        <v>8.0439814814814818E-3</v>
      </c>
      <c r="AA8" s="3">
        <v>38</v>
      </c>
      <c r="AB8" s="4">
        <v>8.5879629629629622E-3</v>
      </c>
    </row>
    <row r="9" spans="1:28" s="3" customFormat="1" ht="12" x14ac:dyDescent="0.2">
      <c r="A9" s="3" t="s">
        <v>75</v>
      </c>
      <c r="B9" s="4">
        <v>1.0844907407407407E-2</v>
      </c>
      <c r="D9" s="3" t="s">
        <v>64</v>
      </c>
      <c r="E9" s="3" t="s">
        <v>44</v>
      </c>
      <c r="F9" s="3">
        <v>3</v>
      </c>
      <c r="G9" s="4">
        <v>0.4660069444444444</v>
      </c>
      <c r="H9" s="4">
        <v>0.47685185185185186</v>
      </c>
      <c r="I9" s="3">
        <v>39</v>
      </c>
      <c r="J9" s="4">
        <v>2.3842592592592591E-3</v>
      </c>
      <c r="K9" s="3">
        <v>40</v>
      </c>
      <c r="L9" s="4">
        <v>3.6111111111111114E-3</v>
      </c>
      <c r="M9" s="3">
        <v>41</v>
      </c>
      <c r="N9" s="4">
        <v>4.0972222222222226E-3</v>
      </c>
      <c r="O9" s="3">
        <v>42</v>
      </c>
      <c r="P9" s="4">
        <v>4.7222222222222223E-3</v>
      </c>
      <c r="Q9" s="3">
        <v>43</v>
      </c>
      <c r="R9" s="4">
        <v>5.347222222222222E-3</v>
      </c>
      <c r="S9" s="3">
        <v>44</v>
      </c>
      <c r="T9" s="4">
        <v>6.4930555555555549E-3</v>
      </c>
      <c r="U9" s="3">
        <v>45</v>
      </c>
      <c r="V9" s="4">
        <v>6.9791666666666674E-3</v>
      </c>
      <c r="W9" s="3">
        <v>46</v>
      </c>
      <c r="X9" s="4">
        <v>9.1319444444444443E-3</v>
      </c>
      <c r="Y9" s="3">
        <v>36</v>
      </c>
      <c r="Z9" s="4">
        <v>9.525462962962963E-3</v>
      </c>
      <c r="AA9" s="3">
        <v>38</v>
      </c>
      <c r="AB9" s="4">
        <v>1.050925925925926E-2</v>
      </c>
    </row>
    <row r="10" spans="1:28" s="3" customFormat="1" ht="12" x14ac:dyDescent="0.2">
      <c r="A10" s="3" t="s">
        <v>79</v>
      </c>
      <c r="B10" s="4">
        <v>2.0312500000000001E-2</v>
      </c>
      <c r="C10" s="3" t="s">
        <v>35</v>
      </c>
      <c r="D10" s="3" t="s">
        <v>64</v>
      </c>
      <c r="E10" s="3" t="s">
        <v>44</v>
      </c>
      <c r="F10" s="3">
        <v>4</v>
      </c>
      <c r="G10" s="4">
        <v>0.44866898148148149</v>
      </c>
      <c r="H10" s="4">
        <v>0.4689814814814815</v>
      </c>
      <c r="I10" s="3">
        <v>39</v>
      </c>
      <c r="J10" s="4">
        <v>9.1435185185185185E-4</v>
      </c>
      <c r="K10" s="3">
        <v>40</v>
      </c>
      <c r="L10" s="4">
        <v>2.5000000000000001E-3</v>
      </c>
      <c r="M10" s="3">
        <v>41</v>
      </c>
      <c r="N10" s="4">
        <v>2.9282407407407412E-3</v>
      </c>
      <c r="O10" s="3">
        <v>42</v>
      </c>
      <c r="P10" s="4">
        <v>4.6759259259259263E-3</v>
      </c>
      <c r="Q10" s="3">
        <v>43</v>
      </c>
      <c r="R10" s="4">
        <v>5.347222222222222E-3</v>
      </c>
      <c r="S10" s="3">
        <v>44</v>
      </c>
      <c r="T10" s="4">
        <v>1.6435185185185188E-2</v>
      </c>
      <c r="U10" s="3">
        <v>45</v>
      </c>
      <c r="V10" s="4">
        <v>1.6875000000000001E-2</v>
      </c>
      <c r="W10" s="3">
        <v>46</v>
      </c>
      <c r="X10" s="4">
        <v>1.8171296296296297E-2</v>
      </c>
      <c r="Y10" s="3">
        <v>36</v>
      </c>
      <c r="Z10" s="4">
        <v>1.849537037037037E-2</v>
      </c>
      <c r="AA10" s="3">
        <v>38</v>
      </c>
      <c r="AB10" s="4">
        <v>1.9953703703703706E-2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workbookViewId="0">
      <selection activeCell="G5" sqref="G5"/>
    </sheetView>
  </sheetViews>
  <sheetFormatPr defaultRowHeight="12" x14ac:dyDescent="0.2"/>
  <cols>
    <col min="1" max="1" width="14.5703125" style="1" bestFit="1" customWidth="1"/>
    <col min="2" max="3" width="7" style="1" bestFit="1" customWidth="1"/>
    <col min="4" max="4" width="6.140625" style="1" bestFit="1" customWidth="1"/>
    <col min="5" max="5" width="17.85546875" style="1" bestFit="1" customWidth="1"/>
    <col min="6" max="7" width="7.5703125" style="1" bestFit="1" customWidth="1"/>
    <col min="8" max="8" width="3.5703125" style="1" bestFit="1" customWidth="1"/>
    <col min="9" max="9" width="2.42578125" style="1" bestFit="1" customWidth="1"/>
    <col min="10" max="10" width="13.140625" style="1" bestFit="1" customWidth="1"/>
    <col min="11" max="11" width="5.140625" style="1" bestFit="1" customWidth="1"/>
    <col min="12" max="12" width="9.7109375" style="1" bestFit="1" customWidth="1"/>
    <col min="13" max="13" width="11" style="1" bestFit="1" customWidth="1"/>
    <col min="14" max="14" width="7.42578125" style="1" bestFit="1" customWidth="1"/>
    <col min="15" max="15" width="6.42578125" style="1" bestFit="1" customWidth="1"/>
    <col min="16" max="16" width="7.42578125" style="1" bestFit="1" customWidth="1"/>
    <col min="17" max="17" width="6.42578125" style="1" bestFit="1" customWidth="1"/>
    <col min="18" max="18" width="7.42578125" style="1" bestFit="1" customWidth="1"/>
    <col min="19" max="19" width="6.42578125" style="1" bestFit="1" customWidth="1"/>
    <col min="20" max="20" width="7.42578125" style="1" bestFit="1" customWidth="1"/>
    <col min="21" max="21" width="6.42578125" style="1" bestFit="1" customWidth="1"/>
    <col min="22" max="22" width="7.42578125" style="1" bestFit="1" customWidth="1"/>
    <col min="23" max="23" width="6.42578125" style="1" bestFit="1" customWidth="1"/>
    <col min="24" max="24" width="7.42578125" style="1" bestFit="1" customWidth="1"/>
    <col min="25" max="25" width="6.42578125" style="1" bestFit="1" customWidth="1"/>
    <col min="26" max="26" width="7.42578125" style="1" bestFit="1" customWidth="1"/>
    <col min="27" max="27" width="6.42578125" style="1" bestFit="1" customWidth="1"/>
    <col min="28" max="28" width="7.42578125" style="1" bestFit="1" customWidth="1"/>
    <col min="29" max="29" width="6.42578125" style="1" bestFit="1" customWidth="1"/>
    <col min="30" max="30" width="7.42578125" style="1" bestFit="1" customWidth="1"/>
    <col min="31" max="31" width="6.42578125" style="1" bestFit="1" customWidth="1"/>
    <col min="32" max="32" width="8.28515625" style="1" bestFit="1" customWidth="1"/>
    <col min="33" max="33" width="7.28515625" style="1" bestFit="1" customWidth="1"/>
    <col min="34" max="34" width="14" style="1" bestFit="1" customWidth="1"/>
    <col min="35" max="16384" width="9.140625" style="1"/>
  </cols>
  <sheetData>
    <row r="1" spans="1:34" x14ac:dyDescent="0.2">
      <c r="A1" s="9"/>
      <c r="B1" s="9" t="s">
        <v>83</v>
      </c>
      <c r="C1" s="9" t="s">
        <v>84</v>
      </c>
      <c r="D1" s="9" t="s">
        <v>1</v>
      </c>
      <c r="E1" s="9" t="s">
        <v>85</v>
      </c>
      <c r="F1" s="9" t="s">
        <v>82</v>
      </c>
      <c r="G1" s="9" t="s">
        <v>3</v>
      </c>
      <c r="H1" s="9" t="s">
        <v>86</v>
      </c>
      <c r="I1" s="9" t="s">
        <v>87</v>
      </c>
      <c r="J1" s="9" t="s">
        <v>88</v>
      </c>
      <c r="K1" s="9" t="s">
        <v>4</v>
      </c>
      <c r="L1" s="9" t="s">
        <v>5</v>
      </c>
      <c r="M1" s="9" t="s">
        <v>6</v>
      </c>
      <c r="N1" s="9" t="s">
        <v>7</v>
      </c>
      <c r="O1" s="9" t="s">
        <v>8</v>
      </c>
      <c r="P1" s="9" t="s">
        <v>9</v>
      </c>
      <c r="Q1" s="9" t="s">
        <v>10</v>
      </c>
      <c r="R1" s="9" t="s">
        <v>11</v>
      </c>
      <c r="S1" s="9" t="s">
        <v>12</v>
      </c>
      <c r="T1" s="9" t="s">
        <v>13</v>
      </c>
      <c r="U1" s="9" t="s">
        <v>14</v>
      </c>
      <c r="V1" s="9" t="s">
        <v>15</v>
      </c>
      <c r="W1" s="9" t="s">
        <v>16</v>
      </c>
      <c r="X1" s="9" t="s">
        <v>17</v>
      </c>
      <c r="Y1" s="9" t="s">
        <v>18</v>
      </c>
      <c r="Z1" s="9" t="s">
        <v>19</v>
      </c>
      <c r="AA1" s="9" t="s">
        <v>20</v>
      </c>
      <c r="AB1" s="9" t="s">
        <v>21</v>
      </c>
      <c r="AC1" s="9" t="s">
        <v>22</v>
      </c>
      <c r="AD1" s="9" t="s">
        <v>23</v>
      </c>
      <c r="AE1" s="9" t="s">
        <v>24</v>
      </c>
      <c r="AF1" s="9" t="s">
        <v>25</v>
      </c>
      <c r="AG1" s="9" t="s">
        <v>26</v>
      </c>
      <c r="AH1" s="9" t="s">
        <v>89</v>
      </c>
    </row>
    <row r="2" spans="1:34" s="11" customFormat="1" x14ac:dyDescent="0.2">
      <c r="A2" s="11" t="s">
        <v>42</v>
      </c>
      <c r="B2" s="12">
        <v>0.62708333333333333</v>
      </c>
      <c r="C2" s="12">
        <v>0.62996527777777778</v>
      </c>
      <c r="D2" s="12">
        <v>2.8819444444444444E-3</v>
      </c>
      <c r="E2" s="11" t="s">
        <v>30</v>
      </c>
      <c r="F2" s="11" t="s">
        <v>43</v>
      </c>
      <c r="G2" s="11" t="s">
        <v>44</v>
      </c>
      <c r="H2" s="11">
        <v>0.6</v>
      </c>
      <c r="I2" s="11">
        <v>7</v>
      </c>
      <c r="J2" s="11">
        <v>7</v>
      </c>
      <c r="K2" s="11">
        <v>1</v>
      </c>
      <c r="L2" s="12">
        <v>0.62708333333333333</v>
      </c>
      <c r="M2" s="12">
        <v>0.62996527777777778</v>
      </c>
      <c r="N2" s="11">
        <v>77</v>
      </c>
      <c r="O2" s="12">
        <v>5.2083333333333333E-4</v>
      </c>
      <c r="P2" s="11">
        <v>76</v>
      </c>
      <c r="Q2" s="12">
        <v>7.291666666666667E-4</v>
      </c>
      <c r="R2" s="11">
        <v>78</v>
      </c>
      <c r="S2" s="12">
        <v>9.8379629629629642E-4</v>
      </c>
      <c r="T2" s="11">
        <v>58</v>
      </c>
      <c r="U2" s="12">
        <v>1.6666666666666668E-3</v>
      </c>
      <c r="V2" s="11">
        <v>84</v>
      </c>
      <c r="W2" s="12">
        <v>2.0370370370370373E-3</v>
      </c>
      <c r="X2" s="11">
        <v>38</v>
      </c>
      <c r="Y2" s="12">
        <v>2.4421296296296296E-3</v>
      </c>
      <c r="Z2" s="11">
        <v>37</v>
      </c>
      <c r="AA2" s="12">
        <v>2.6620370370370374E-3</v>
      </c>
    </row>
    <row r="3" spans="1:34" s="11" customFormat="1" x14ac:dyDescent="0.2">
      <c r="A3" s="11" t="s">
        <v>46</v>
      </c>
      <c r="B3" s="12">
        <v>0.62934027777777779</v>
      </c>
      <c r="C3" s="12">
        <v>0.63342592592592595</v>
      </c>
      <c r="D3" s="12">
        <v>4.0856481481481481E-3</v>
      </c>
      <c r="E3" s="11" t="s">
        <v>35</v>
      </c>
      <c r="F3" s="11" t="s">
        <v>43</v>
      </c>
      <c r="G3" s="11" t="s">
        <v>44</v>
      </c>
      <c r="H3" s="11">
        <v>0.6</v>
      </c>
      <c r="I3" s="11">
        <v>7</v>
      </c>
      <c r="J3" s="11">
        <v>7</v>
      </c>
      <c r="K3" s="11">
        <v>2</v>
      </c>
      <c r="L3" s="12">
        <v>0.62934027777777779</v>
      </c>
      <c r="M3" s="12">
        <v>0.63342592592592595</v>
      </c>
      <c r="N3" s="11">
        <v>77</v>
      </c>
      <c r="O3" s="12">
        <v>1.0763888888888889E-3</v>
      </c>
      <c r="P3" s="11">
        <v>76</v>
      </c>
      <c r="Q3" s="12">
        <v>1.3310185185185185E-3</v>
      </c>
      <c r="R3" s="11">
        <v>78</v>
      </c>
      <c r="S3" s="12">
        <v>1.5740740740740741E-3</v>
      </c>
      <c r="T3" s="11">
        <v>58</v>
      </c>
      <c r="U3" s="12">
        <v>2.5115740740740741E-3</v>
      </c>
      <c r="V3" s="11">
        <v>84</v>
      </c>
      <c r="W3" s="12">
        <v>2.8935185185185188E-3</v>
      </c>
      <c r="X3" s="11">
        <v>38</v>
      </c>
      <c r="Y3" s="12">
        <v>3.483796296296296E-3</v>
      </c>
      <c r="Z3" s="11">
        <v>37</v>
      </c>
      <c r="AA3" s="12">
        <v>3.7847222222222223E-3</v>
      </c>
    </row>
    <row r="4" spans="1:34" s="11" customFormat="1" x14ac:dyDescent="0.2">
      <c r="A4" s="11" t="s">
        <v>47</v>
      </c>
      <c r="B4" s="12">
        <v>0.63710648148148141</v>
      </c>
      <c r="C4" s="12">
        <v>0.64127314814814818</v>
      </c>
      <c r="D4" s="12">
        <v>4.1666666666666666E-3</v>
      </c>
      <c r="E4" s="11" t="s">
        <v>38</v>
      </c>
      <c r="F4" s="11" t="s">
        <v>43</v>
      </c>
      <c r="G4" s="11" t="s">
        <v>44</v>
      </c>
      <c r="H4" s="11">
        <v>0.6</v>
      </c>
      <c r="I4" s="11">
        <v>7</v>
      </c>
      <c r="J4" s="11">
        <v>7</v>
      </c>
      <c r="K4" s="11">
        <v>3</v>
      </c>
      <c r="L4" s="12">
        <v>0.63710648148148141</v>
      </c>
      <c r="M4" s="12">
        <v>0.64127314814814818</v>
      </c>
      <c r="N4" s="11">
        <v>77</v>
      </c>
      <c r="O4" s="12">
        <v>7.5231481481481471E-4</v>
      </c>
      <c r="P4" s="11">
        <v>76</v>
      </c>
      <c r="Q4" s="12">
        <v>1.6203703703703703E-3</v>
      </c>
      <c r="R4" s="11">
        <v>78</v>
      </c>
      <c r="S4" s="12">
        <v>1.8171296296296297E-3</v>
      </c>
      <c r="T4" s="11">
        <v>58</v>
      </c>
      <c r="U4" s="12">
        <v>2.5462962962962961E-3</v>
      </c>
      <c r="V4" s="11">
        <v>84</v>
      </c>
      <c r="W4" s="12">
        <v>2.9976851851851848E-3</v>
      </c>
      <c r="X4" s="11">
        <v>38</v>
      </c>
      <c r="Y4" s="12">
        <v>3.5532407407407405E-3</v>
      </c>
      <c r="Z4" s="11">
        <v>37</v>
      </c>
      <c r="AA4" s="12">
        <v>3.8888888888888883E-3</v>
      </c>
    </row>
    <row r="5" spans="1:34" s="11" customFormat="1" x14ac:dyDescent="0.2">
      <c r="A5" s="11" t="s">
        <v>48</v>
      </c>
      <c r="B5" s="12">
        <v>0.64099537037037035</v>
      </c>
      <c r="C5" s="12">
        <v>0.64469907407407401</v>
      </c>
      <c r="D5" s="12">
        <v>3.7037037037037034E-3</v>
      </c>
      <c r="E5" s="11" t="s">
        <v>30</v>
      </c>
      <c r="F5" s="11" t="s">
        <v>91</v>
      </c>
      <c r="G5" s="13" t="s">
        <v>44</v>
      </c>
      <c r="H5" s="13">
        <v>0.6</v>
      </c>
      <c r="I5" s="13">
        <v>7</v>
      </c>
      <c r="J5" s="13">
        <v>7</v>
      </c>
      <c r="K5" s="11">
        <v>1</v>
      </c>
      <c r="L5" s="12">
        <v>0.64099537037037035</v>
      </c>
      <c r="M5" s="12">
        <v>0.64469907407407401</v>
      </c>
      <c r="N5" s="11">
        <v>77</v>
      </c>
      <c r="O5" s="12">
        <v>4.3981481481481481E-4</v>
      </c>
      <c r="P5" s="11">
        <v>76</v>
      </c>
      <c r="Q5" s="12">
        <v>6.2500000000000001E-4</v>
      </c>
      <c r="R5" s="11">
        <v>78</v>
      </c>
      <c r="S5" s="12">
        <v>7.7546296296296304E-4</v>
      </c>
      <c r="T5" s="11">
        <v>75</v>
      </c>
      <c r="U5" s="12">
        <v>1.0879629629629629E-3</v>
      </c>
      <c r="V5" s="11">
        <v>58</v>
      </c>
      <c r="W5" s="12">
        <v>1.4351851851851854E-3</v>
      </c>
      <c r="X5" s="11">
        <v>63</v>
      </c>
      <c r="Y5" s="12">
        <v>2.0138888888888888E-3</v>
      </c>
      <c r="Z5" s="11">
        <v>84</v>
      </c>
      <c r="AA5" s="12">
        <v>2.673611111111111E-3</v>
      </c>
      <c r="AB5" s="11">
        <v>38</v>
      </c>
      <c r="AC5" s="12">
        <v>3.0787037037037037E-3</v>
      </c>
      <c r="AD5" s="11">
        <v>37</v>
      </c>
      <c r="AE5" s="12">
        <v>3.3101851851851851E-3</v>
      </c>
      <c r="AF5" s="11">
        <v>100</v>
      </c>
      <c r="AG5" s="12">
        <v>3.483796296296296E-3</v>
      </c>
    </row>
    <row r="6" spans="1:34" x14ac:dyDescent="0.2">
      <c r="A6" s="1" t="s">
        <v>73</v>
      </c>
      <c r="B6" s="2">
        <v>0.62899305555555551</v>
      </c>
      <c r="C6" s="2">
        <v>0.63289351851851849</v>
      </c>
      <c r="D6" s="2">
        <v>3.9004629629629632E-3</v>
      </c>
      <c r="E6" s="1" t="s">
        <v>30</v>
      </c>
      <c r="F6" s="1" t="s">
        <v>64</v>
      </c>
      <c r="G6" s="1" t="s">
        <v>44</v>
      </c>
      <c r="H6" s="1">
        <v>0.6</v>
      </c>
      <c r="I6" s="1">
        <v>7</v>
      </c>
      <c r="J6" s="1">
        <v>7</v>
      </c>
      <c r="K6" s="1">
        <v>1</v>
      </c>
      <c r="L6" s="2">
        <v>0.62899305555555551</v>
      </c>
      <c r="M6" s="2">
        <v>0.63289351851851849</v>
      </c>
      <c r="N6" s="1">
        <v>77</v>
      </c>
      <c r="O6" s="2">
        <v>5.7870370370370378E-4</v>
      </c>
      <c r="P6" s="1">
        <v>76</v>
      </c>
      <c r="Q6" s="2">
        <v>7.7546296296296304E-4</v>
      </c>
      <c r="R6" s="1">
        <v>78</v>
      </c>
      <c r="S6" s="2">
        <v>1.0300925925925926E-3</v>
      </c>
      <c r="T6" s="1">
        <v>58</v>
      </c>
      <c r="U6" s="2">
        <v>1.8981481481481482E-3</v>
      </c>
      <c r="V6" s="1">
        <v>84</v>
      </c>
      <c r="W6" s="2">
        <v>2.3263888888888887E-3</v>
      </c>
      <c r="X6" s="1">
        <v>38</v>
      </c>
      <c r="Y6" s="2">
        <v>2.9050925925925928E-3</v>
      </c>
      <c r="Z6" s="1">
        <v>37</v>
      </c>
      <c r="AA6" s="2">
        <v>3.5648148148148154E-3</v>
      </c>
    </row>
    <row r="7" spans="1:34" x14ac:dyDescent="0.2">
      <c r="A7" s="1" t="s">
        <v>79</v>
      </c>
      <c r="B7" s="2">
        <v>0.64098379629629632</v>
      </c>
      <c r="C7" s="2">
        <v>0.64589120370370368</v>
      </c>
      <c r="D7" s="2">
        <v>4.9074074074074072E-3</v>
      </c>
      <c r="E7" s="1" t="s">
        <v>35</v>
      </c>
      <c r="F7" s="1" t="s">
        <v>64</v>
      </c>
      <c r="G7" s="1" t="s">
        <v>44</v>
      </c>
      <c r="H7" s="1">
        <v>0.6</v>
      </c>
      <c r="I7" s="1">
        <v>7</v>
      </c>
      <c r="J7" s="1">
        <v>7</v>
      </c>
      <c r="K7" s="1">
        <v>2</v>
      </c>
      <c r="L7" s="2">
        <v>0.64098379629629632</v>
      </c>
      <c r="M7" s="2">
        <v>0.64589120370370368</v>
      </c>
      <c r="N7" s="1">
        <v>77</v>
      </c>
      <c r="O7" s="2">
        <v>4.9768518518518521E-4</v>
      </c>
      <c r="P7" s="1">
        <v>76</v>
      </c>
      <c r="Q7" s="2">
        <v>7.291666666666667E-4</v>
      </c>
      <c r="R7" s="1">
        <v>78</v>
      </c>
      <c r="S7" s="2">
        <v>9.9537037037037042E-4</v>
      </c>
      <c r="T7" s="1">
        <v>58</v>
      </c>
      <c r="U7" s="2">
        <v>3.2754629629629631E-3</v>
      </c>
      <c r="V7" s="1">
        <v>84</v>
      </c>
      <c r="W7" s="2">
        <v>3.6689814814814814E-3</v>
      </c>
      <c r="X7" s="1">
        <v>38</v>
      </c>
      <c r="Y7" s="2">
        <v>4.2476851851851851E-3</v>
      </c>
      <c r="Z7" s="1">
        <v>37</v>
      </c>
      <c r="AA7" s="2">
        <v>4.5717592592592589E-3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workbookViewId="0">
      <selection activeCell="B19" sqref="B19"/>
    </sheetView>
  </sheetViews>
  <sheetFormatPr defaultRowHeight="12" x14ac:dyDescent="0.2"/>
  <cols>
    <col min="1" max="1" width="15.85546875" style="3" customWidth="1"/>
    <col min="2" max="2" width="20.140625" style="3" customWidth="1"/>
    <col min="3" max="16384" width="9.140625" style="3"/>
  </cols>
  <sheetData>
    <row r="1" spans="1:10" ht="11.25" customHeight="1" x14ac:dyDescent="0.2">
      <c r="A1" s="5" t="s">
        <v>0</v>
      </c>
      <c r="B1" s="5" t="s">
        <v>2</v>
      </c>
      <c r="C1" s="5" t="s">
        <v>82</v>
      </c>
      <c r="D1" s="5" t="s">
        <v>3</v>
      </c>
      <c r="E1" s="5" t="s">
        <v>93</v>
      </c>
      <c r="F1" s="5" t="s">
        <v>4</v>
      </c>
      <c r="G1" s="5" t="s">
        <v>95</v>
      </c>
      <c r="H1" s="5" t="s">
        <v>4</v>
      </c>
      <c r="I1" s="5" t="s">
        <v>94</v>
      </c>
      <c r="J1" s="5" t="s">
        <v>4</v>
      </c>
    </row>
    <row r="2" spans="1:10" x14ac:dyDescent="0.2">
      <c r="A2" s="6" t="s">
        <v>42</v>
      </c>
      <c r="B2" s="6" t="s">
        <v>30</v>
      </c>
      <c r="C2" s="6" t="s">
        <v>43</v>
      </c>
      <c r="D2" s="6" t="s">
        <v>44</v>
      </c>
      <c r="E2" s="17">
        <f>VLOOKUP(Yellow_combined!A2,Yellow_prologue_splits!$A$2:$B$10,2,FALSE)</f>
        <v>5.5787037037037038E-3</v>
      </c>
      <c r="F2" s="6">
        <f>VLOOKUP(A2,Yellow_prologue_splits!$A$2:$F$10,6,FALSE)</f>
        <v>1</v>
      </c>
      <c r="G2" s="17">
        <f>VLOOKUP(A2,Yellow_chasing_splits!$A$2:$D$7,4,FALSE)</f>
        <v>2.8819444444444444E-3</v>
      </c>
      <c r="H2" s="6">
        <f>VLOOKUP(A2,Yellow_chasing_splits!$A$2:$K$7,11,FALSE)</f>
        <v>1</v>
      </c>
      <c r="I2" s="17">
        <f>SUM(E2+G2)</f>
        <v>8.4606481481481477E-3</v>
      </c>
      <c r="J2" s="6">
        <v>1</v>
      </c>
    </row>
    <row r="3" spans="1:10" x14ac:dyDescent="0.2">
      <c r="A3" s="6" t="s">
        <v>46</v>
      </c>
      <c r="B3" s="6" t="s">
        <v>35</v>
      </c>
      <c r="C3" s="6" t="s">
        <v>43</v>
      </c>
      <c r="D3" s="6" t="s">
        <v>44</v>
      </c>
      <c r="E3" s="17">
        <f>VLOOKUP(Yellow_combined!A4,Yellow_prologue_splits!$A$2:$B$10,2,FALSE)</f>
        <v>1.5717592592592592E-2</v>
      </c>
      <c r="F3" s="6">
        <f>VLOOKUP(A3,Yellow_prologue_splits!$A$2:$F$10,6,FALSE)</f>
        <v>3</v>
      </c>
      <c r="G3" s="17">
        <f>VLOOKUP(A3,Yellow_chasing_splits!$A$2:$D$7,4,FALSE)</f>
        <v>4.0856481481481481E-3</v>
      </c>
      <c r="H3" s="6">
        <f>VLOOKUP(A3,Yellow_chasing_splits!$A$2:$K$7,11,FALSE)</f>
        <v>2</v>
      </c>
      <c r="I3" s="17">
        <f>SUM(E3+G3)</f>
        <v>1.9803240740740739E-2</v>
      </c>
      <c r="J3" s="6">
        <v>2</v>
      </c>
    </row>
    <row r="4" spans="1:10" x14ac:dyDescent="0.2">
      <c r="A4" s="6" t="s">
        <v>47</v>
      </c>
      <c r="B4" s="6" t="s">
        <v>38</v>
      </c>
      <c r="C4" s="6" t="s">
        <v>43</v>
      </c>
      <c r="D4" s="6" t="s">
        <v>44</v>
      </c>
      <c r="E4" s="17">
        <f>VLOOKUP(Yellow_combined!A5,Yellow_prologue_splits!$A$2:$B$10,2,FALSE)</f>
        <v>6.3657407407407404E-3</v>
      </c>
      <c r="F4" s="6">
        <f>VLOOKUP(A4,Yellow_prologue_splits!$A$2:$F$10,6,FALSE)</f>
        <v>4</v>
      </c>
      <c r="G4" s="17">
        <f>VLOOKUP(A4,Yellow_chasing_splits!$A$2:$D$7,4,FALSE)</f>
        <v>4.1666666666666666E-3</v>
      </c>
      <c r="H4" s="6">
        <f>VLOOKUP(A4,Yellow_chasing_splits!$A$2:$K$7,11,FALSE)</f>
        <v>3</v>
      </c>
      <c r="I4" s="17">
        <f>SUM(E4+G4)</f>
        <v>1.0532407407407407E-2</v>
      </c>
      <c r="J4" s="6">
        <v>3</v>
      </c>
    </row>
    <row r="5" spans="1:10" x14ac:dyDescent="0.2">
      <c r="A5" s="6" t="s">
        <v>45</v>
      </c>
      <c r="B5" s="6" t="s">
        <v>30</v>
      </c>
      <c r="C5" s="6" t="s">
        <v>43</v>
      </c>
      <c r="D5" s="6" t="s">
        <v>44</v>
      </c>
      <c r="E5" s="17">
        <f>VLOOKUP(Yellow_combined!A3,Yellow_prologue_splits!$A$2:$B$10,2,FALSE)</f>
        <v>7.905092592592592E-3</v>
      </c>
      <c r="F5" s="6">
        <f>VLOOKUP(A5,Yellow_prologue_splits!$A$2:$F$10,6,FALSE)</f>
        <v>2</v>
      </c>
      <c r="G5" s="17" t="s">
        <v>80</v>
      </c>
      <c r="H5" s="6"/>
      <c r="I5" s="19" t="s">
        <v>78</v>
      </c>
      <c r="J5" s="6"/>
    </row>
    <row r="6" spans="1:10" x14ac:dyDescent="0.2">
      <c r="A6" s="3" t="s">
        <v>73</v>
      </c>
      <c r="B6" s="3" t="s">
        <v>30</v>
      </c>
      <c r="C6" s="3" t="s">
        <v>64</v>
      </c>
      <c r="D6" s="3" t="s">
        <v>44</v>
      </c>
      <c r="E6" s="22">
        <f>VLOOKUP(Yellow_combined!A6,Yellow_prologue_splits!$A$2:$B$10,2,FALSE)</f>
        <v>7.5925925925925926E-3</v>
      </c>
      <c r="F6" s="23">
        <f>VLOOKUP(A6,Yellow_prologue_splits!$A$2:$F$10,6,FALSE)</f>
        <v>1</v>
      </c>
      <c r="G6" s="22">
        <f>VLOOKUP(A6,Yellow_chasing_splits!$A$2:$D$7,4,FALSE)</f>
        <v>3.9004629629629632E-3</v>
      </c>
      <c r="H6" s="23">
        <f>VLOOKUP(A6,Yellow_chasing_splits!$A$2:$K$7,11,FALSE)</f>
        <v>1</v>
      </c>
      <c r="I6" s="22">
        <f>SUM(E6+G6)</f>
        <v>1.1493055555555555E-2</v>
      </c>
      <c r="J6" s="3">
        <v>1</v>
      </c>
    </row>
    <row r="7" spans="1:10" x14ac:dyDescent="0.2">
      <c r="A7" s="3" t="s">
        <v>79</v>
      </c>
      <c r="B7" s="3" t="s">
        <v>35</v>
      </c>
      <c r="C7" s="3" t="s">
        <v>64</v>
      </c>
      <c r="D7" s="3" t="s">
        <v>44</v>
      </c>
      <c r="E7" s="22">
        <f>VLOOKUP(Yellow_combined!A9,Yellow_prologue_splits!$A$2:$B$10,2,FALSE)</f>
        <v>1.0844907407407407E-2</v>
      </c>
      <c r="F7" s="23">
        <f>VLOOKUP(A7,Yellow_prologue_splits!$A$2:$F$10,6,FALSE)</f>
        <v>4</v>
      </c>
      <c r="G7" s="22">
        <f>VLOOKUP(A7,Yellow_chasing_splits!$A$2:$D$7,4,FALSE)</f>
        <v>4.9074074074074072E-3</v>
      </c>
      <c r="H7" s="23">
        <f>VLOOKUP(A7,Yellow_chasing_splits!$A$2:$K$7,11,FALSE)</f>
        <v>2</v>
      </c>
      <c r="I7" s="22">
        <f>SUM(E7+G7)</f>
        <v>1.5752314814814816E-2</v>
      </c>
      <c r="J7" s="3">
        <v>2</v>
      </c>
    </row>
    <row r="8" spans="1:10" x14ac:dyDescent="0.2">
      <c r="A8" s="3" t="s">
        <v>74</v>
      </c>
      <c r="C8" s="3" t="s">
        <v>64</v>
      </c>
      <c r="D8" s="3" t="s">
        <v>44</v>
      </c>
      <c r="E8" s="22">
        <f>VLOOKUP(Yellow_combined!A7,Yellow_prologue_splits!$A$2:$B$10,2,FALSE)</f>
        <v>2.0312500000000001E-2</v>
      </c>
      <c r="F8" s="23">
        <f>VLOOKUP(A8,Yellow_prologue_splits!$A$2:$F$10,6,FALSE)</f>
        <v>2</v>
      </c>
      <c r="G8" s="22" t="s">
        <v>80</v>
      </c>
      <c r="H8" s="23"/>
      <c r="I8" s="24" t="s">
        <v>78</v>
      </c>
    </row>
    <row r="9" spans="1:10" x14ac:dyDescent="0.2">
      <c r="A9" s="3" t="s">
        <v>75</v>
      </c>
      <c r="C9" s="3" t="s">
        <v>64</v>
      </c>
      <c r="D9" s="3" t="s">
        <v>44</v>
      </c>
      <c r="E9" s="22">
        <f>VLOOKUP(Yellow_combined!A8,Yellow_prologue_splits!$A$2:$B$10,2,FALSE)</f>
        <v>8.8425925925925911E-3</v>
      </c>
      <c r="F9" s="23">
        <f>VLOOKUP(A9,Yellow_prologue_splits!$A$2:$F$10,6,FALSE)</f>
        <v>3</v>
      </c>
      <c r="G9" s="22" t="s">
        <v>80</v>
      </c>
      <c r="H9" s="23"/>
      <c r="I9" s="24" t="s">
        <v>78</v>
      </c>
    </row>
    <row r="10" spans="1:10" x14ac:dyDescent="0.2">
      <c r="A10" s="6" t="s">
        <v>48</v>
      </c>
      <c r="B10" s="6" t="s">
        <v>30</v>
      </c>
      <c r="C10" s="6" t="s">
        <v>96</v>
      </c>
      <c r="D10" s="6" t="s">
        <v>44</v>
      </c>
      <c r="E10" s="17" t="str">
        <f>VLOOKUP(Yellow_combined!A10,Yellow_prologue_splits!$A$2:$B$10,2,FALSE)</f>
        <v>--</v>
      </c>
      <c r="F10" s="6" t="s">
        <v>80</v>
      </c>
      <c r="G10" s="17">
        <f>VLOOKUP(A10,Yellow_chasing_splits!$A$2:$D$7,4,FALSE)</f>
        <v>3.7037037037037034E-3</v>
      </c>
      <c r="H10" s="6">
        <f>VLOOKUP(A10,Yellow_chasing_splits!$A$2:$K$7,11,FALSE)</f>
        <v>1</v>
      </c>
      <c r="I10" s="19" t="s">
        <v>78</v>
      </c>
      <c r="J10" s="6"/>
    </row>
  </sheetData>
  <sortState ref="A2:J10">
    <sortCondition ref="C2:C10"/>
    <sortCondition ref="I2:I10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sqref="A1:F1"/>
    </sheetView>
  </sheetViews>
  <sheetFormatPr defaultRowHeight="15" x14ac:dyDescent="0.25"/>
  <cols>
    <col min="1" max="1" width="16.28515625" bestFit="1" customWidth="1"/>
    <col min="3" max="3" width="17.85546875" bestFit="1" customWidth="1"/>
  </cols>
  <sheetData>
    <row r="1" spans="1:24" s="5" customFormat="1" ht="12" x14ac:dyDescent="0.2">
      <c r="A1" s="5" t="s">
        <v>0</v>
      </c>
      <c r="B1" s="5" t="s">
        <v>1</v>
      </c>
      <c r="C1" s="5" t="s">
        <v>2</v>
      </c>
      <c r="D1" s="5" t="s">
        <v>82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</row>
    <row r="2" spans="1:24" s="6" customFormat="1" ht="12" x14ac:dyDescent="0.2">
      <c r="A2" s="6" t="s">
        <v>29</v>
      </c>
      <c r="B2" s="7">
        <v>2.5578703703703705E-3</v>
      </c>
      <c r="C2" s="6" t="s">
        <v>30</v>
      </c>
      <c r="D2" s="6" t="s">
        <v>31</v>
      </c>
      <c r="E2" s="6" t="s">
        <v>32</v>
      </c>
      <c r="F2" s="6">
        <v>1</v>
      </c>
      <c r="G2" s="7">
        <v>0.45836805555555554</v>
      </c>
      <c r="H2" s="7">
        <v>0.46092592592592596</v>
      </c>
      <c r="I2" s="6">
        <v>31</v>
      </c>
      <c r="J2" s="7">
        <v>4.2824074074074075E-4</v>
      </c>
      <c r="K2" s="6">
        <v>32</v>
      </c>
      <c r="L2" s="7">
        <v>6.5972222222222213E-4</v>
      </c>
      <c r="M2" s="6">
        <v>33</v>
      </c>
      <c r="N2" s="7">
        <v>9.2592592592592585E-4</v>
      </c>
      <c r="O2" s="6">
        <v>34</v>
      </c>
      <c r="P2" s="7">
        <v>1.3310185185185185E-3</v>
      </c>
      <c r="Q2" s="6">
        <v>35</v>
      </c>
      <c r="R2" s="7">
        <v>1.689814814814815E-3</v>
      </c>
      <c r="S2" s="6">
        <v>36</v>
      </c>
      <c r="T2" s="7">
        <v>1.8981481481481482E-3</v>
      </c>
      <c r="U2" s="6">
        <v>37</v>
      </c>
      <c r="V2" s="7">
        <v>2.1296296296296298E-3</v>
      </c>
      <c r="W2" s="6">
        <v>38</v>
      </c>
      <c r="X2" s="7">
        <v>2.3148148148148151E-3</v>
      </c>
    </row>
    <row r="3" spans="1:24" s="6" customFormat="1" ht="12" x14ac:dyDescent="0.2">
      <c r="A3" s="6" t="s">
        <v>33</v>
      </c>
      <c r="B3" s="7">
        <v>3.3333333333333335E-3</v>
      </c>
      <c r="C3" s="6" t="s">
        <v>30</v>
      </c>
      <c r="D3" s="6" t="s">
        <v>31</v>
      </c>
      <c r="E3" s="6" t="s">
        <v>32</v>
      </c>
      <c r="F3" s="6">
        <v>2</v>
      </c>
      <c r="G3" s="7">
        <v>0.4618518518518519</v>
      </c>
      <c r="H3" s="7">
        <v>0.4651851851851852</v>
      </c>
      <c r="I3" s="6">
        <v>31</v>
      </c>
      <c r="J3" s="7">
        <v>5.9027777777777778E-4</v>
      </c>
      <c r="K3" s="6">
        <v>32</v>
      </c>
      <c r="L3" s="7">
        <v>8.7962962962962962E-4</v>
      </c>
      <c r="M3" s="6">
        <v>33</v>
      </c>
      <c r="N3" s="7">
        <v>1.5162037037037036E-3</v>
      </c>
      <c r="O3" s="6">
        <v>34</v>
      </c>
      <c r="P3" s="7">
        <v>1.9097222222222222E-3</v>
      </c>
      <c r="Q3" s="6">
        <v>35</v>
      </c>
      <c r="R3" s="7">
        <v>2.3726851851851851E-3</v>
      </c>
      <c r="S3" s="6">
        <v>36</v>
      </c>
      <c r="T3" s="7">
        <v>2.5578703703703705E-3</v>
      </c>
      <c r="U3" s="6">
        <v>37</v>
      </c>
      <c r="V3" s="7">
        <v>2.8472222222222219E-3</v>
      </c>
      <c r="W3" s="6">
        <v>38</v>
      </c>
      <c r="X3" s="7">
        <v>3.0439814814814821E-3</v>
      </c>
    </row>
    <row r="4" spans="1:24" s="6" customFormat="1" ht="12" x14ac:dyDescent="0.2">
      <c r="A4" s="6" t="s">
        <v>34</v>
      </c>
      <c r="B4" s="7">
        <v>3.530092592592592E-3</v>
      </c>
      <c r="C4" s="6" t="s">
        <v>35</v>
      </c>
      <c r="D4" s="6" t="s">
        <v>31</v>
      </c>
      <c r="E4" s="6" t="s">
        <v>32</v>
      </c>
      <c r="F4" s="6">
        <v>3</v>
      </c>
      <c r="G4" s="7">
        <v>0.45699074074074075</v>
      </c>
      <c r="H4" s="7">
        <v>0.46052083333333332</v>
      </c>
      <c r="I4" s="6">
        <v>31</v>
      </c>
      <c r="J4" s="7">
        <v>7.7546296296296304E-4</v>
      </c>
      <c r="K4" s="6">
        <v>32</v>
      </c>
      <c r="L4" s="7">
        <v>1.0879629629629629E-3</v>
      </c>
      <c r="M4" s="6">
        <v>33</v>
      </c>
      <c r="N4" s="7">
        <v>1.4351851851851854E-3</v>
      </c>
      <c r="O4" s="6">
        <v>34</v>
      </c>
      <c r="P4" s="7">
        <v>1.9560185185185184E-3</v>
      </c>
      <c r="Q4" s="6">
        <v>35</v>
      </c>
      <c r="R4" s="7">
        <v>2.5231481481481481E-3</v>
      </c>
      <c r="S4" s="6">
        <v>36</v>
      </c>
      <c r="T4" s="7">
        <v>2.6967592592592594E-3</v>
      </c>
      <c r="U4" s="6">
        <v>37</v>
      </c>
      <c r="V4" s="7">
        <v>2.9861111111111113E-3</v>
      </c>
      <c r="W4" s="6">
        <v>38</v>
      </c>
      <c r="X4" s="7">
        <v>3.1712962962962958E-3</v>
      </c>
    </row>
    <row r="5" spans="1:24" s="6" customFormat="1" ht="12" x14ac:dyDescent="0.2">
      <c r="A5" s="6" t="s">
        <v>36</v>
      </c>
      <c r="B5" s="7">
        <v>4.0162037037037033E-3</v>
      </c>
      <c r="C5" s="6" t="s">
        <v>30</v>
      </c>
      <c r="D5" s="6" t="s">
        <v>31</v>
      </c>
      <c r="E5" s="6" t="s">
        <v>32</v>
      </c>
      <c r="F5" s="6">
        <v>4</v>
      </c>
      <c r="G5" s="7">
        <v>0.45907407407407402</v>
      </c>
      <c r="H5" s="7">
        <v>0.46309027777777773</v>
      </c>
      <c r="I5" s="6">
        <v>31</v>
      </c>
      <c r="J5" s="7">
        <v>6.7129629629629625E-4</v>
      </c>
      <c r="K5" s="6">
        <v>32</v>
      </c>
      <c r="L5" s="7">
        <v>1.0300925925925926E-3</v>
      </c>
      <c r="M5" s="6">
        <v>33</v>
      </c>
      <c r="N5" s="7">
        <v>1.8634259259259261E-3</v>
      </c>
      <c r="O5" s="6">
        <v>34</v>
      </c>
      <c r="P5" s="7">
        <v>2.3842592592592591E-3</v>
      </c>
      <c r="Q5" s="6">
        <v>35</v>
      </c>
      <c r="R5" s="7">
        <v>2.9050925925925928E-3</v>
      </c>
      <c r="S5" s="6">
        <v>36</v>
      </c>
      <c r="T5" s="7">
        <v>3.1249999999999997E-3</v>
      </c>
      <c r="U5" s="6">
        <v>37</v>
      </c>
      <c r="V5" s="7">
        <v>3.5069444444444445E-3</v>
      </c>
      <c r="W5" s="6">
        <v>38</v>
      </c>
      <c r="X5" s="7">
        <v>3.7152777777777774E-3</v>
      </c>
    </row>
    <row r="6" spans="1:24" s="6" customFormat="1" ht="12" x14ac:dyDescent="0.2">
      <c r="A6" s="6" t="s">
        <v>37</v>
      </c>
      <c r="B6" s="7">
        <v>4.4675925925925933E-3</v>
      </c>
      <c r="C6" s="6" t="s">
        <v>38</v>
      </c>
      <c r="D6" s="6" t="s">
        <v>31</v>
      </c>
      <c r="E6" s="6" t="s">
        <v>32</v>
      </c>
      <c r="F6" s="6">
        <v>5</v>
      </c>
      <c r="G6" s="7">
        <v>0.45768518518518514</v>
      </c>
      <c r="H6" s="7">
        <v>0.4621527777777778</v>
      </c>
      <c r="I6" s="6">
        <v>31</v>
      </c>
      <c r="J6" s="7">
        <v>8.7962962962962962E-4</v>
      </c>
      <c r="K6" s="6">
        <v>32</v>
      </c>
      <c r="L6" s="7">
        <v>1.2152777777777778E-3</v>
      </c>
      <c r="M6" s="6">
        <v>33</v>
      </c>
      <c r="N6" s="7">
        <v>1.712962962962963E-3</v>
      </c>
      <c r="O6" s="6">
        <v>34</v>
      </c>
      <c r="P6" s="7">
        <v>2.3379629629629631E-3</v>
      </c>
      <c r="Q6" s="6">
        <v>35</v>
      </c>
      <c r="R6" s="7">
        <v>3.0208333333333333E-3</v>
      </c>
      <c r="S6" s="6">
        <v>36</v>
      </c>
      <c r="T6" s="7">
        <v>3.2754629629629631E-3</v>
      </c>
      <c r="U6" s="6">
        <v>37</v>
      </c>
      <c r="V6" s="7">
        <v>3.7037037037037034E-3</v>
      </c>
      <c r="W6" s="6">
        <v>38</v>
      </c>
      <c r="X6" s="7">
        <v>4.0046296296296297E-3</v>
      </c>
    </row>
    <row r="7" spans="1:24" s="6" customFormat="1" ht="12" x14ac:dyDescent="0.2">
      <c r="A7" s="6" t="s">
        <v>39</v>
      </c>
      <c r="B7" s="7">
        <v>5.6018518518518518E-3</v>
      </c>
      <c r="C7" s="6" t="s">
        <v>38</v>
      </c>
      <c r="D7" s="6" t="s">
        <v>31</v>
      </c>
      <c r="E7" s="6" t="s">
        <v>32</v>
      </c>
      <c r="F7" s="6">
        <v>6</v>
      </c>
      <c r="G7" s="7">
        <v>0.45974537037037039</v>
      </c>
      <c r="H7" s="7">
        <v>0.46534722222222219</v>
      </c>
      <c r="I7" s="6">
        <v>31</v>
      </c>
      <c r="J7" s="7">
        <v>7.9861111111111105E-4</v>
      </c>
      <c r="K7" s="6">
        <v>32</v>
      </c>
      <c r="L7" s="7">
        <v>1.1921296296296296E-3</v>
      </c>
      <c r="M7" s="6">
        <v>33</v>
      </c>
      <c r="N7" s="7">
        <v>3.6111111111111114E-3</v>
      </c>
      <c r="O7" s="6">
        <v>34</v>
      </c>
      <c r="P7" s="7">
        <v>4.0624999999999993E-3</v>
      </c>
      <c r="Q7" s="6">
        <v>35</v>
      </c>
      <c r="R7" s="7">
        <v>4.5717592592592589E-3</v>
      </c>
      <c r="S7" s="6">
        <v>36</v>
      </c>
      <c r="T7" s="7">
        <v>4.7800925925925919E-3</v>
      </c>
      <c r="U7" s="6">
        <v>37</v>
      </c>
      <c r="V7" s="7">
        <v>5.115740740740741E-3</v>
      </c>
      <c r="W7" s="6">
        <v>38</v>
      </c>
      <c r="X7" s="7">
        <v>5.3125000000000004E-3</v>
      </c>
    </row>
    <row r="8" spans="1:24" s="6" customFormat="1" ht="12" x14ac:dyDescent="0.2">
      <c r="A8" s="6" t="s">
        <v>40</v>
      </c>
      <c r="B8" s="7">
        <v>5.9490740740740745E-3</v>
      </c>
      <c r="C8" s="6" t="s">
        <v>30</v>
      </c>
      <c r="D8" s="6" t="s">
        <v>31</v>
      </c>
      <c r="E8" s="6" t="s">
        <v>32</v>
      </c>
      <c r="F8" s="6">
        <v>7</v>
      </c>
      <c r="G8" s="7">
        <v>0.46047453703703706</v>
      </c>
      <c r="H8" s="7">
        <v>0.46642361111111108</v>
      </c>
      <c r="I8" s="6">
        <v>31</v>
      </c>
      <c r="J8" s="7">
        <v>1.1458333333333333E-3</v>
      </c>
      <c r="K8" s="6">
        <v>32</v>
      </c>
      <c r="L8" s="7">
        <v>1.4814814814814814E-3</v>
      </c>
      <c r="M8" s="6">
        <v>33</v>
      </c>
      <c r="N8" s="7">
        <v>2.9976851851851848E-3</v>
      </c>
      <c r="O8" s="6">
        <v>34</v>
      </c>
      <c r="P8" s="7">
        <v>3.9120370370370368E-3</v>
      </c>
      <c r="Q8" s="6">
        <v>35</v>
      </c>
      <c r="R8" s="7">
        <v>4.5717592592592589E-3</v>
      </c>
      <c r="S8" s="6">
        <v>36</v>
      </c>
      <c r="T8" s="7">
        <v>4.8379629629629632E-3</v>
      </c>
      <c r="U8" s="6">
        <v>37</v>
      </c>
      <c r="V8" s="7">
        <v>5.2893518518518515E-3</v>
      </c>
      <c r="W8" s="6">
        <v>38</v>
      </c>
      <c r="X8" s="7">
        <v>5.6134259259259271E-3</v>
      </c>
    </row>
    <row r="9" spans="1:24" s="6" customFormat="1" ht="12" x14ac:dyDescent="0.2">
      <c r="A9" s="6" t="s">
        <v>41</v>
      </c>
      <c r="B9" s="7">
        <v>6.0416666666666665E-3</v>
      </c>
      <c r="C9" s="6" t="s">
        <v>30</v>
      </c>
      <c r="D9" s="6" t="s">
        <v>31</v>
      </c>
      <c r="E9" s="6" t="s">
        <v>32</v>
      </c>
      <c r="F9" s="6">
        <v>8</v>
      </c>
      <c r="G9" s="7">
        <v>0.46046296296296302</v>
      </c>
      <c r="H9" s="7">
        <v>0.46650462962962963</v>
      </c>
      <c r="I9" s="6">
        <v>31</v>
      </c>
      <c r="J9" s="7">
        <v>1.1226851851851851E-3</v>
      </c>
      <c r="K9" s="6">
        <v>32</v>
      </c>
      <c r="L9" s="7">
        <v>1.5162037037037036E-3</v>
      </c>
      <c r="M9" s="6">
        <v>33</v>
      </c>
      <c r="N9" s="7">
        <v>2.9629629629629628E-3</v>
      </c>
      <c r="O9" s="6">
        <v>34</v>
      </c>
      <c r="P9" s="7">
        <v>3.9120370370370368E-3</v>
      </c>
      <c r="Q9" s="6">
        <v>35</v>
      </c>
      <c r="R9" s="7">
        <v>4.6180555555555558E-3</v>
      </c>
      <c r="S9" s="6">
        <v>36</v>
      </c>
      <c r="T9" s="7">
        <v>4.8726851851851856E-3</v>
      </c>
      <c r="U9" s="6">
        <v>37</v>
      </c>
      <c r="V9" s="7">
        <v>5.37037037037037E-3</v>
      </c>
      <c r="W9" s="6">
        <v>38</v>
      </c>
      <c r="X9" s="7">
        <v>5.6481481481481478E-3</v>
      </c>
    </row>
    <row r="10" spans="1:24" s="6" customFormat="1" ht="12" x14ac:dyDescent="0.2">
      <c r="A10" s="6" t="s">
        <v>77</v>
      </c>
      <c r="B10" s="7">
        <v>6.5046296296296302E-3</v>
      </c>
      <c r="C10" s="6" t="s">
        <v>38</v>
      </c>
      <c r="D10" s="6" t="s">
        <v>31</v>
      </c>
      <c r="E10" s="6" t="s">
        <v>32</v>
      </c>
      <c r="F10" s="6">
        <v>9</v>
      </c>
      <c r="G10" s="7">
        <v>0.46255787037037038</v>
      </c>
      <c r="H10" s="7">
        <v>0.46906249999999999</v>
      </c>
      <c r="I10" s="6">
        <v>31</v>
      </c>
      <c r="J10" s="7">
        <v>1.1342592592592591E-3</v>
      </c>
      <c r="K10" s="6">
        <v>32</v>
      </c>
      <c r="L10" s="7">
        <v>1.8865740740740742E-3</v>
      </c>
      <c r="M10" s="6">
        <v>33</v>
      </c>
      <c r="N10" s="7">
        <v>2.8935185185185188E-3</v>
      </c>
      <c r="O10" s="6">
        <v>34</v>
      </c>
      <c r="P10" s="7">
        <v>3.8425925925925923E-3</v>
      </c>
      <c r="Q10" s="6">
        <v>35</v>
      </c>
      <c r="R10" s="7">
        <v>4.7916666666666672E-3</v>
      </c>
      <c r="S10" s="6">
        <v>36</v>
      </c>
      <c r="T10" s="7">
        <v>5.115740740740741E-3</v>
      </c>
      <c r="U10" s="6">
        <v>37</v>
      </c>
      <c r="V10" s="7">
        <v>5.7060185185185191E-3</v>
      </c>
      <c r="W10" s="6">
        <v>38</v>
      </c>
      <c r="X10" s="7">
        <v>6.122685185185185E-3</v>
      </c>
    </row>
    <row r="11" spans="1:24" s="3" customFormat="1" ht="12" x14ac:dyDescent="0.2">
      <c r="A11" s="3" t="s">
        <v>56</v>
      </c>
      <c r="B11" s="4">
        <v>3.2986111111111111E-3</v>
      </c>
      <c r="C11" s="3" t="s">
        <v>30</v>
      </c>
      <c r="D11" s="3" t="s">
        <v>57</v>
      </c>
      <c r="E11" s="3" t="s">
        <v>32</v>
      </c>
      <c r="F11" s="3">
        <v>1</v>
      </c>
      <c r="G11" s="4">
        <v>0.45354166666666668</v>
      </c>
      <c r="H11" s="4">
        <v>0.4568402777777778</v>
      </c>
      <c r="I11" s="3">
        <v>31</v>
      </c>
      <c r="J11" s="4">
        <v>6.2500000000000001E-4</v>
      </c>
      <c r="K11" s="3">
        <v>32</v>
      </c>
      <c r="L11" s="4">
        <v>9.2592592592592585E-4</v>
      </c>
      <c r="M11" s="3">
        <v>33</v>
      </c>
      <c r="N11" s="4">
        <v>1.4004629629629629E-3</v>
      </c>
      <c r="O11" s="3">
        <v>34</v>
      </c>
      <c r="P11" s="4">
        <v>1.8518518518518517E-3</v>
      </c>
      <c r="Q11" s="3">
        <v>35</v>
      </c>
      <c r="R11" s="4">
        <v>2.2800925925925927E-3</v>
      </c>
      <c r="S11" s="3">
        <v>36</v>
      </c>
      <c r="T11" s="4">
        <v>2.5000000000000001E-3</v>
      </c>
      <c r="U11" s="3">
        <v>37</v>
      </c>
      <c r="V11" s="4">
        <v>2.7893518518518519E-3</v>
      </c>
      <c r="W11" s="3">
        <v>38</v>
      </c>
      <c r="X11" s="4">
        <v>3.0671296296296297E-3</v>
      </c>
    </row>
    <row r="12" spans="1:24" s="3" customFormat="1" ht="12" x14ac:dyDescent="0.2">
      <c r="A12" s="3" t="s">
        <v>58</v>
      </c>
      <c r="B12" s="4">
        <v>4.5486111111111109E-3</v>
      </c>
      <c r="C12" s="3" t="s">
        <v>38</v>
      </c>
      <c r="D12" s="3" t="s">
        <v>57</v>
      </c>
      <c r="E12" s="3" t="s">
        <v>32</v>
      </c>
      <c r="F12" s="3">
        <v>2</v>
      </c>
      <c r="G12" s="4">
        <v>0.45138888888888895</v>
      </c>
      <c r="H12" s="4">
        <v>0.45593750000000005</v>
      </c>
      <c r="I12" s="3">
        <v>31</v>
      </c>
      <c r="J12" s="4">
        <v>7.6388888888888893E-4</v>
      </c>
      <c r="K12" s="3">
        <v>32</v>
      </c>
      <c r="L12" s="4">
        <v>1.0879629629629629E-3</v>
      </c>
      <c r="M12" s="3">
        <v>33</v>
      </c>
      <c r="N12" s="4">
        <v>1.6666666666666668E-3</v>
      </c>
      <c r="O12" s="3">
        <v>34</v>
      </c>
      <c r="P12" s="4">
        <v>2.7662037037037034E-3</v>
      </c>
      <c r="Q12" s="3">
        <v>35</v>
      </c>
      <c r="R12" s="4">
        <v>3.2986111111111111E-3</v>
      </c>
      <c r="S12" s="3">
        <v>36</v>
      </c>
      <c r="T12" s="4">
        <v>3.5416666666666665E-3</v>
      </c>
      <c r="U12" s="3">
        <v>37</v>
      </c>
      <c r="V12" s="4">
        <v>3.9699074074074072E-3</v>
      </c>
      <c r="W12" s="3">
        <v>38</v>
      </c>
      <c r="X12" s="4">
        <v>4.2708333333333339E-3</v>
      </c>
    </row>
    <row r="13" spans="1:24" s="3" customFormat="1" ht="12" x14ac:dyDescent="0.2">
      <c r="A13" s="3" t="s">
        <v>81</v>
      </c>
      <c r="B13" s="4">
        <v>4.6759259259259263E-3</v>
      </c>
      <c r="C13" s="3" t="s">
        <v>35</v>
      </c>
      <c r="D13" s="3" t="s">
        <v>57</v>
      </c>
      <c r="E13" s="3" t="s">
        <v>32</v>
      </c>
      <c r="F13" s="3">
        <v>3</v>
      </c>
      <c r="G13" s="4">
        <v>0.45216435185185189</v>
      </c>
      <c r="H13" s="4">
        <v>0.4568402777777778</v>
      </c>
      <c r="I13" s="3">
        <v>31</v>
      </c>
      <c r="J13" s="4">
        <v>7.291666666666667E-4</v>
      </c>
      <c r="K13" s="3">
        <v>32</v>
      </c>
      <c r="L13" s="4">
        <v>1.2962962962962963E-3</v>
      </c>
      <c r="M13" s="3">
        <v>33</v>
      </c>
      <c r="N13" s="4">
        <v>2.2800925925925927E-3</v>
      </c>
      <c r="O13" s="3">
        <v>34</v>
      </c>
      <c r="P13" s="4">
        <v>2.9513888888888888E-3</v>
      </c>
      <c r="Q13" s="3">
        <v>35</v>
      </c>
      <c r="R13" s="4">
        <v>3.5416666666666665E-3</v>
      </c>
      <c r="S13" s="3">
        <v>36</v>
      </c>
      <c r="T13" s="4">
        <v>3.7847222222222223E-3</v>
      </c>
      <c r="U13" s="3">
        <v>37</v>
      </c>
      <c r="V13" s="4">
        <v>4.1319444444444442E-3</v>
      </c>
      <c r="W13" s="3">
        <v>38</v>
      </c>
      <c r="X13" s="4">
        <v>4.4212962962962956E-3</v>
      </c>
    </row>
    <row r="14" spans="1:24" s="3" customFormat="1" ht="12" x14ac:dyDescent="0.2">
      <c r="A14" s="3" t="s">
        <v>60</v>
      </c>
      <c r="B14" s="4">
        <v>5.4398148148148149E-3</v>
      </c>
      <c r="C14" s="3" t="s">
        <v>35</v>
      </c>
      <c r="D14" s="3" t="s">
        <v>57</v>
      </c>
      <c r="E14" s="3" t="s">
        <v>32</v>
      </c>
      <c r="F14" s="3">
        <v>4</v>
      </c>
      <c r="G14" s="4">
        <v>0.45425925925925931</v>
      </c>
      <c r="H14" s="4">
        <v>0.45969907407407407</v>
      </c>
      <c r="I14" s="3">
        <v>31</v>
      </c>
      <c r="J14" s="4">
        <v>1.8981481481481482E-3</v>
      </c>
      <c r="K14" s="3">
        <v>32</v>
      </c>
      <c r="L14" s="4">
        <v>2.1180555555555553E-3</v>
      </c>
      <c r="M14" s="3">
        <v>33</v>
      </c>
      <c r="N14" s="4">
        <v>2.5000000000000001E-3</v>
      </c>
      <c r="O14" s="3">
        <v>34</v>
      </c>
      <c r="P14" s="4">
        <v>3.1597222222222222E-3</v>
      </c>
      <c r="Q14" s="3">
        <v>35</v>
      </c>
      <c r="R14" s="4">
        <v>4.0162037037037033E-3</v>
      </c>
      <c r="S14" s="3">
        <v>36</v>
      </c>
      <c r="T14" s="4">
        <v>4.2476851851851851E-3</v>
      </c>
      <c r="U14" s="3">
        <v>37</v>
      </c>
      <c r="V14" s="4">
        <v>4.8726851851851856E-3</v>
      </c>
      <c r="W14" s="3">
        <v>38</v>
      </c>
      <c r="X14" s="4">
        <v>5.1504629629629635E-3</v>
      </c>
    </row>
    <row r="15" spans="1:24" s="3" customFormat="1" ht="12" x14ac:dyDescent="0.2">
      <c r="A15" s="3" t="s">
        <v>76</v>
      </c>
      <c r="B15" s="4">
        <v>5.8680555555555543E-3</v>
      </c>
      <c r="D15" s="3" t="s">
        <v>57</v>
      </c>
      <c r="E15" s="3" t="s">
        <v>32</v>
      </c>
      <c r="F15" s="3">
        <v>1</v>
      </c>
      <c r="G15" s="4">
        <v>0.46328703703703705</v>
      </c>
      <c r="H15" s="4">
        <v>0.46915509259259264</v>
      </c>
      <c r="I15" s="3">
        <v>31</v>
      </c>
      <c r="J15" s="4">
        <v>1.0763888888888889E-3</v>
      </c>
      <c r="K15" s="3">
        <v>32</v>
      </c>
      <c r="L15" s="4">
        <v>1.5624999999999999E-3</v>
      </c>
      <c r="M15" s="3">
        <v>33</v>
      </c>
      <c r="N15" s="4">
        <v>2.3379629629629631E-3</v>
      </c>
      <c r="O15" s="3">
        <v>34</v>
      </c>
      <c r="P15" s="4">
        <v>3.2986111111111111E-3</v>
      </c>
      <c r="Q15" s="3">
        <v>35</v>
      </c>
      <c r="R15" s="4">
        <v>4.0393518518518521E-3</v>
      </c>
      <c r="S15" s="3">
        <v>36</v>
      </c>
      <c r="T15" s="4">
        <v>4.340277777777778E-3</v>
      </c>
      <c r="U15" s="3">
        <v>37</v>
      </c>
      <c r="V15" s="4">
        <v>4.7800925925925919E-3</v>
      </c>
      <c r="W15" s="3">
        <v>38</v>
      </c>
      <c r="X15" s="4">
        <v>5.2662037037037035E-3</v>
      </c>
    </row>
    <row r="16" spans="1:24" s="3" customFormat="1" ht="12" x14ac:dyDescent="0.2">
      <c r="A16" s="3" t="s">
        <v>61</v>
      </c>
      <c r="B16" s="4">
        <v>8.5069444444444437E-3</v>
      </c>
      <c r="C16" s="3" t="s">
        <v>35</v>
      </c>
      <c r="D16" s="3" t="s">
        <v>57</v>
      </c>
      <c r="E16" s="3" t="s">
        <v>32</v>
      </c>
      <c r="F16" s="3">
        <v>5</v>
      </c>
      <c r="G16" s="4">
        <v>0.45495370370370369</v>
      </c>
      <c r="H16" s="4">
        <v>0.46346064814814819</v>
      </c>
      <c r="I16" s="3">
        <v>31</v>
      </c>
      <c r="J16" s="4">
        <v>1.3078703703703705E-3</v>
      </c>
      <c r="K16" s="3">
        <v>32</v>
      </c>
      <c r="L16" s="4">
        <v>2.0023148148148148E-3</v>
      </c>
      <c r="M16" s="3">
        <v>33</v>
      </c>
      <c r="N16" s="4">
        <v>3.7384259259259263E-3</v>
      </c>
      <c r="O16" s="3">
        <v>34</v>
      </c>
      <c r="P16" s="4">
        <v>4.9884259259259265E-3</v>
      </c>
      <c r="Q16" s="3">
        <v>35</v>
      </c>
      <c r="R16" s="4">
        <v>6.2731481481481484E-3</v>
      </c>
      <c r="S16" s="3">
        <v>36</v>
      </c>
      <c r="T16" s="4">
        <v>6.8055555555555569E-3</v>
      </c>
      <c r="U16" s="3">
        <v>37</v>
      </c>
      <c r="V16" s="4">
        <v>7.6041666666666662E-3</v>
      </c>
      <c r="W16" s="3">
        <v>38</v>
      </c>
      <c r="X16" s="4">
        <v>8.0439814814814818E-3</v>
      </c>
    </row>
    <row r="17" spans="1:26" s="3" customFormat="1" ht="12" x14ac:dyDescent="0.2">
      <c r="A17" s="3" t="s">
        <v>62</v>
      </c>
      <c r="B17" s="4">
        <v>9.1319444444444443E-3</v>
      </c>
      <c r="C17" s="3" t="s">
        <v>30</v>
      </c>
      <c r="D17" s="3" t="s">
        <v>57</v>
      </c>
      <c r="E17" s="3" t="s">
        <v>32</v>
      </c>
      <c r="F17" s="3">
        <v>6</v>
      </c>
      <c r="G17" s="4">
        <v>0.45628472222222222</v>
      </c>
      <c r="H17" s="4">
        <v>0.46541666666666665</v>
      </c>
      <c r="I17" s="3">
        <v>31</v>
      </c>
      <c r="J17" s="4">
        <v>8.3333333333333339E-4</v>
      </c>
      <c r="K17" s="3">
        <v>32</v>
      </c>
      <c r="L17" s="4">
        <v>1.261574074074074E-3</v>
      </c>
      <c r="M17" s="3">
        <v>33</v>
      </c>
      <c r="N17" s="4">
        <v>6.030092592592593E-3</v>
      </c>
      <c r="O17" s="3">
        <v>34</v>
      </c>
      <c r="P17" s="4">
        <v>6.9907407407407409E-3</v>
      </c>
      <c r="Q17" s="3">
        <v>35</v>
      </c>
      <c r="R17" s="4">
        <v>7.8125E-3</v>
      </c>
      <c r="S17" s="3">
        <v>36</v>
      </c>
      <c r="T17" s="4">
        <v>8.0671296296296307E-3</v>
      </c>
      <c r="U17" s="3">
        <v>37</v>
      </c>
      <c r="V17" s="4">
        <v>8.5069444444444437E-3</v>
      </c>
      <c r="W17" s="3">
        <v>38</v>
      </c>
      <c r="X17" s="4">
        <v>8.819444444444444E-3</v>
      </c>
    </row>
    <row r="18" spans="1:26" s="3" customFormat="1" ht="12" x14ac:dyDescent="0.2">
      <c r="A18" s="3" t="s">
        <v>63</v>
      </c>
      <c r="B18" s="4">
        <v>9.5138888888888894E-3</v>
      </c>
      <c r="C18" s="3" t="s">
        <v>38</v>
      </c>
      <c r="D18" s="3" t="s">
        <v>57</v>
      </c>
      <c r="E18" s="3" t="s">
        <v>32</v>
      </c>
      <c r="F18" s="3">
        <v>7</v>
      </c>
      <c r="G18" s="4">
        <v>0.45288194444444446</v>
      </c>
      <c r="H18" s="4">
        <v>0.46239583333333334</v>
      </c>
      <c r="I18" s="3">
        <v>31</v>
      </c>
      <c r="J18" s="4">
        <v>1.5509259259259261E-3</v>
      </c>
      <c r="K18" s="3">
        <v>32</v>
      </c>
      <c r="L18" s="4">
        <v>2.1180555555555553E-3</v>
      </c>
      <c r="M18" s="3">
        <v>33</v>
      </c>
      <c r="N18" s="4">
        <v>6.4814814814814813E-3</v>
      </c>
      <c r="O18" s="3">
        <v>34</v>
      </c>
      <c r="P18" s="4">
        <v>7.3032407407407412E-3</v>
      </c>
      <c r="Q18" s="3">
        <v>35</v>
      </c>
      <c r="R18" s="4">
        <v>7.8703703703703713E-3</v>
      </c>
      <c r="S18" s="3">
        <v>36</v>
      </c>
      <c r="T18" s="4">
        <v>8.1018518518518514E-3</v>
      </c>
      <c r="U18" s="3">
        <v>37</v>
      </c>
      <c r="V18" s="4">
        <v>8.5879629629629622E-3</v>
      </c>
      <c r="W18" s="3">
        <v>38</v>
      </c>
      <c r="X18" s="4">
        <v>8.8657407407407417E-3</v>
      </c>
      <c r="Z1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AD21" sqref="AD21"/>
    </sheetView>
  </sheetViews>
  <sheetFormatPr defaultRowHeight="12" x14ac:dyDescent="0.2"/>
  <cols>
    <col min="1" max="1" width="16.28515625" style="1" bestFit="1" customWidth="1"/>
    <col min="2" max="3" width="7" style="1" bestFit="1" customWidth="1"/>
    <col min="4" max="4" width="6.140625" style="1" bestFit="1" customWidth="1"/>
    <col min="5" max="5" width="17.85546875" style="1" bestFit="1" customWidth="1"/>
    <col min="6" max="6" width="7.5703125" style="1" bestFit="1" customWidth="1"/>
    <col min="7" max="7" width="7" style="1" bestFit="1" customWidth="1"/>
    <col min="8" max="8" width="3.5703125" style="1" bestFit="1" customWidth="1"/>
    <col min="9" max="9" width="2.42578125" style="1" bestFit="1" customWidth="1"/>
    <col min="10" max="10" width="13.140625" style="1" bestFit="1" customWidth="1"/>
    <col min="11" max="11" width="5.140625" style="1" bestFit="1" customWidth="1"/>
    <col min="12" max="12" width="9.7109375" style="1" bestFit="1" customWidth="1"/>
    <col min="13" max="13" width="11" style="1" bestFit="1" customWidth="1"/>
    <col min="14" max="14" width="7.42578125" style="1" bestFit="1" customWidth="1"/>
    <col min="15" max="15" width="6.42578125" style="1" bestFit="1" customWidth="1"/>
    <col min="16" max="16" width="7.42578125" style="1" bestFit="1" customWidth="1"/>
    <col min="17" max="17" width="6.42578125" style="1" bestFit="1" customWidth="1"/>
    <col min="18" max="18" width="7.42578125" style="1" bestFit="1" customWidth="1"/>
    <col min="19" max="19" width="6.42578125" style="1" bestFit="1" customWidth="1"/>
    <col min="20" max="20" width="7.42578125" style="1" bestFit="1" customWidth="1"/>
    <col min="21" max="21" width="6.42578125" style="1" bestFit="1" customWidth="1"/>
    <col min="22" max="22" width="7.42578125" style="1" bestFit="1" customWidth="1"/>
    <col min="23" max="23" width="6.42578125" style="1" bestFit="1" customWidth="1"/>
    <col min="24" max="24" width="7.42578125" style="1" bestFit="1" customWidth="1"/>
    <col min="25" max="25" width="6.42578125" style="1" bestFit="1" customWidth="1"/>
    <col min="26" max="26" width="7.42578125" style="1" bestFit="1" customWidth="1"/>
    <col min="27" max="27" width="6.42578125" style="1" bestFit="1" customWidth="1"/>
    <col min="28" max="16384" width="9.140625" style="1"/>
  </cols>
  <sheetData>
    <row r="1" spans="1:27" x14ac:dyDescent="0.2">
      <c r="A1" s="9"/>
      <c r="B1" s="9" t="s">
        <v>83</v>
      </c>
      <c r="C1" s="9" t="s">
        <v>84</v>
      </c>
      <c r="D1" s="9" t="s">
        <v>1</v>
      </c>
      <c r="E1" s="9" t="s">
        <v>85</v>
      </c>
      <c r="F1" s="9" t="s">
        <v>82</v>
      </c>
      <c r="G1" s="9" t="s">
        <v>3</v>
      </c>
      <c r="H1" s="9" t="s">
        <v>86</v>
      </c>
      <c r="I1" s="9" t="s">
        <v>87</v>
      </c>
      <c r="J1" s="9" t="s">
        <v>88</v>
      </c>
      <c r="K1" s="9" t="s">
        <v>4</v>
      </c>
      <c r="L1" s="9" t="s">
        <v>5</v>
      </c>
      <c r="M1" s="9" t="s">
        <v>6</v>
      </c>
      <c r="N1" s="9" t="s">
        <v>7</v>
      </c>
      <c r="O1" s="9" t="s">
        <v>8</v>
      </c>
      <c r="P1" s="9" t="s">
        <v>9</v>
      </c>
      <c r="Q1" s="9" t="s">
        <v>10</v>
      </c>
      <c r="R1" s="9" t="s">
        <v>11</v>
      </c>
      <c r="S1" s="9" t="s">
        <v>12</v>
      </c>
      <c r="T1" s="9" t="s">
        <v>13</v>
      </c>
      <c r="U1" s="9" t="s">
        <v>14</v>
      </c>
      <c r="V1" s="9" t="s">
        <v>15</v>
      </c>
      <c r="W1" s="9" t="s">
        <v>16</v>
      </c>
      <c r="X1" s="9" t="s">
        <v>17</v>
      </c>
      <c r="Y1" s="9" t="s">
        <v>18</v>
      </c>
      <c r="Z1" s="9" t="s">
        <v>19</v>
      </c>
      <c r="AA1" s="9" t="s">
        <v>20</v>
      </c>
    </row>
    <row r="2" spans="1:27" s="11" customFormat="1" x14ac:dyDescent="0.2">
      <c r="A2" s="11" t="s">
        <v>29</v>
      </c>
      <c r="B2" s="12">
        <v>9.5821759259259245E-2</v>
      </c>
      <c r="C2" s="12">
        <v>9.8136574074074071E-2</v>
      </c>
      <c r="D2" s="12">
        <v>2.3148148148148151E-3</v>
      </c>
      <c r="E2" s="11" t="s">
        <v>30</v>
      </c>
      <c r="F2" s="11" t="s">
        <v>31</v>
      </c>
      <c r="G2" s="11" t="s">
        <v>32</v>
      </c>
      <c r="H2" s="11">
        <v>0.5</v>
      </c>
      <c r="I2" s="11">
        <v>7</v>
      </c>
      <c r="J2" s="11">
        <v>7</v>
      </c>
      <c r="K2" s="11">
        <v>1</v>
      </c>
      <c r="L2" s="12">
        <v>9.5821759259259245E-2</v>
      </c>
      <c r="M2" s="12">
        <v>9.8136574074074071E-2</v>
      </c>
      <c r="N2" s="11">
        <v>40</v>
      </c>
      <c r="O2" s="12">
        <v>5.0925925925925921E-4</v>
      </c>
      <c r="P2" s="11">
        <v>76</v>
      </c>
      <c r="Q2" s="12">
        <v>6.5972222222222213E-4</v>
      </c>
      <c r="R2" s="11">
        <v>78</v>
      </c>
      <c r="S2" s="12">
        <v>8.449074074074075E-4</v>
      </c>
      <c r="T2" s="11">
        <v>75</v>
      </c>
      <c r="U2" s="12">
        <v>1.1921296296296296E-3</v>
      </c>
      <c r="V2" s="11">
        <v>61</v>
      </c>
      <c r="W2" s="12">
        <v>1.4699074074074074E-3</v>
      </c>
      <c r="X2" s="11">
        <v>84</v>
      </c>
      <c r="Y2" s="12">
        <v>1.7824074074074072E-3</v>
      </c>
      <c r="Z2" s="11">
        <v>62</v>
      </c>
      <c r="AA2" s="12">
        <v>2.0717592592592593E-3</v>
      </c>
    </row>
    <row r="3" spans="1:27" s="11" customFormat="1" x14ac:dyDescent="0.2">
      <c r="A3" s="11" t="s">
        <v>33</v>
      </c>
      <c r="B3" s="12">
        <v>9.6631944444444451E-2</v>
      </c>
      <c r="C3" s="12">
        <v>9.9363425925925911E-2</v>
      </c>
      <c r="D3" s="12">
        <v>2.7314814814814819E-3</v>
      </c>
      <c r="E3" s="11" t="s">
        <v>30</v>
      </c>
      <c r="F3" s="11" t="s">
        <v>31</v>
      </c>
      <c r="G3" s="11" t="s">
        <v>32</v>
      </c>
      <c r="H3" s="11">
        <v>0.5</v>
      </c>
      <c r="I3" s="11">
        <v>7</v>
      </c>
      <c r="J3" s="11">
        <v>7</v>
      </c>
      <c r="K3" s="11">
        <v>2</v>
      </c>
      <c r="L3" s="12">
        <v>9.6631944444444451E-2</v>
      </c>
      <c r="M3" s="12">
        <v>9.9363425925925911E-2</v>
      </c>
      <c r="N3" s="11">
        <v>40</v>
      </c>
      <c r="O3" s="12">
        <v>7.407407407407407E-4</v>
      </c>
      <c r="P3" s="11">
        <v>76</v>
      </c>
      <c r="Q3" s="12">
        <v>8.7962962962962962E-4</v>
      </c>
      <c r="R3" s="11">
        <v>78</v>
      </c>
      <c r="S3" s="12">
        <v>1.0995370370370371E-3</v>
      </c>
      <c r="T3" s="11">
        <v>75</v>
      </c>
      <c r="U3" s="12">
        <v>1.5046296296296294E-3</v>
      </c>
      <c r="V3" s="11">
        <v>61</v>
      </c>
      <c r="W3" s="12">
        <v>1.7939814814814815E-3</v>
      </c>
      <c r="X3" s="11">
        <v>84</v>
      </c>
      <c r="Y3" s="12">
        <v>2.0717592592592593E-3</v>
      </c>
      <c r="Z3" s="11">
        <v>62</v>
      </c>
      <c r="AA3" s="12">
        <v>2.4421296296296296E-3</v>
      </c>
    </row>
    <row r="4" spans="1:27" s="11" customFormat="1" x14ac:dyDescent="0.2">
      <c r="A4" s="11" t="s">
        <v>92</v>
      </c>
      <c r="B4" s="12">
        <v>0.60349537037037038</v>
      </c>
      <c r="C4" s="12">
        <v>0.60702546296296289</v>
      </c>
      <c r="D4" s="12">
        <v>3.530092592592592E-3</v>
      </c>
      <c r="E4" s="11" t="s">
        <v>35</v>
      </c>
      <c r="F4" s="11" t="s">
        <v>31</v>
      </c>
      <c r="G4" s="11" t="s">
        <v>32</v>
      </c>
      <c r="H4" s="11">
        <v>0.5</v>
      </c>
      <c r="I4" s="11">
        <v>7</v>
      </c>
      <c r="J4" s="11">
        <v>7</v>
      </c>
      <c r="K4" s="11">
        <v>3</v>
      </c>
      <c r="L4" s="12">
        <v>0.60349537037037038</v>
      </c>
      <c r="M4" s="12">
        <v>0.60702546296296289</v>
      </c>
      <c r="N4" s="11">
        <v>40</v>
      </c>
      <c r="O4" s="12">
        <v>9.3750000000000007E-4</v>
      </c>
      <c r="P4" s="11">
        <v>76</v>
      </c>
      <c r="Q4" s="12">
        <v>1.1226851851851851E-3</v>
      </c>
      <c r="R4" s="11">
        <v>78</v>
      </c>
      <c r="S4" s="12">
        <v>1.3657407407407409E-3</v>
      </c>
      <c r="T4" s="11">
        <v>75</v>
      </c>
      <c r="U4" s="12">
        <v>1.8402777777777777E-3</v>
      </c>
      <c r="V4" s="11">
        <v>61</v>
      </c>
      <c r="W4" s="12">
        <v>2.2453703703703702E-3</v>
      </c>
      <c r="X4" s="11">
        <v>84</v>
      </c>
      <c r="Y4" s="12">
        <v>2.6041666666666665E-3</v>
      </c>
      <c r="Z4" s="11">
        <v>62</v>
      </c>
      <c r="AA4" s="12">
        <v>3.0092592592592588E-3</v>
      </c>
    </row>
    <row r="5" spans="1:27" s="11" customFormat="1" x14ac:dyDescent="0.2">
      <c r="A5" s="11" t="s">
        <v>39</v>
      </c>
      <c r="B5" s="12">
        <v>0.59886574074074073</v>
      </c>
      <c r="C5" s="12">
        <v>0.60256944444444438</v>
      </c>
      <c r="D5" s="12">
        <v>3.7037037037037034E-3</v>
      </c>
      <c r="E5" s="11" t="s">
        <v>38</v>
      </c>
      <c r="F5" s="11" t="s">
        <v>31</v>
      </c>
      <c r="G5" s="11" t="s">
        <v>32</v>
      </c>
      <c r="H5" s="11">
        <v>0.5</v>
      </c>
      <c r="I5" s="11">
        <v>7</v>
      </c>
      <c r="J5" s="11">
        <v>7</v>
      </c>
      <c r="K5" s="11">
        <v>4</v>
      </c>
      <c r="L5" s="12">
        <v>0.59886574074074073</v>
      </c>
      <c r="M5" s="12">
        <v>0.60256944444444438</v>
      </c>
      <c r="N5" s="11">
        <v>40</v>
      </c>
      <c r="O5" s="12">
        <v>8.564814814814815E-4</v>
      </c>
      <c r="P5" s="11">
        <v>76</v>
      </c>
      <c r="Q5" s="12">
        <v>1.0300925925925926E-3</v>
      </c>
      <c r="R5" s="11">
        <v>78</v>
      </c>
      <c r="S5" s="12">
        <v>1.3657407407407409E-3</v>
      </c>
      <c r="T5" s="11">
        <v>75</v>
      </c>
      <c r="U5" s="12">
        <v>2.0717592592592593E-3</v>
      </c>
      <c r="V5" s="11">
        <v>61</v>
      </c>
      <c r="W5" s="12">
        <v>2.3842592592592591E-3</v>
      </c>
      <c r="X5" s="11">
        <v>84</v>
      </c>
      <c r="Y5" s="12">
        <v>2.8124999999999995E-3</v>
      </c>
      <c r="Z5" s="11">
        <v>62</v>
      </c>
      <c r="AA5" s="12">
        <v>3.3217592592592591E-3</v>
      </c>
    </row>
    <row r="6" spans="1:27" s="11" customFormat="1" x14ac:dyDescent="0.2">
      <c r="A6" s="11" t="s">
        <v>37</v>
      </c>
      <c r="B6" s="12">
        <v>9.7731481481481475E-2</v>
      </c>
      <c r="C6" s="12">
        <v>0.1025462962962963</v>
      </c>
      <c r="D6" s="12">
        <v>4.8148148148148152E-3</v>
      </c>
      <c r="E6" s="11" t="s">
        <v>38</v>
      </c>
      <c r="F6" s="11" t="s">
        <v>31</v>
      </c>
      <c r="G6" s="11" t="s">
        <v>32</v>
      </c>
      <c r="H6" s="11">
        <v>0.5</v>
      </c>
      <c r="I6" s="11">
        <v>7</v>
      </c>
      <c r="J6" s="11">
        <v>7</v>
      </c>
      <c r="K6" s="11">
        <v>5</v>
      </c>
      <c r="L6" s="12">
        <v>9.7731481481481475E-2</v>
      </c>
      <c r="M6" s="12">
        <v>0.1025462962962963</v>
      </c>
      <c r="N6" s="11">
        <v>40</v>
      </c>
      <c r="O6" s="12">
        <v>1.5856481481481479E-3</v>
      </c>
      <c r="P6" s="11">
        <v>76</v>
      </c>
      <c r="Q6" s="12">
        <v>1.7476851851851852E-3</v>
      </c>
      <c r="R6" s="11">
        <v>78</v>
      </c>
      <c r="S6" s="12">
        <v>2.0833333333333333E-3</v>
      </c>
      <c r="T6" s="11">
        <v>75</v>
      </c>
      <c r="U6" s="12">
        <v>2.7083333333333334E-3</v>
      </c>
      <c r="V6" s="11">
        <v>61</v>
      </c>
      <c r="W6" s="12">
        <v>3.3333333333333335E-3</v>
      </c>
      <c r="X6" s="11">
        <v>84</v>
      </c>
      <c r="Y6" s="12">
        <v>3.9120370370370368E-3</v>
      </c>
      <c r="Z6" s="11">
        <v>62</v>
      </c>
      <c r="AA6" s="12">
        <v>4.409722222222222E-3</v>
      </c>
    </row>
    <row r="7" spans="1:27" s="11" customFormat="1" x14ac:dyDescent="0.2">
      <c r="A7" s="11" t="s">
        <v>41</v>
      </c>
      <c r="B7" s="12">
        <v>9.9351851851851858E-2</v>
      </c>
      <c r="C7" s="12">
        <v>0.10619212962962964</v>
      </c>
      <c r="D7" s="12">
        <v>6.8402777777777776E-3</v>
      </c>
      <c r="E7" s="11" t="s">
        <v>30</v>
      </c>
      <c r="F7" s="11" t="s">
        <v>31</v>
      </c>
      <c r="G7" s="11" t="s">
        <v>32</v>
      </c>
      <c r="H7" s="11">
        <v>0.5</v>
      </c>
      <c r="I7" s="11">
        <v>7</v>
      </c>
      <c r="J7" s="11">
        <v>7</v>
      </c>
      <c r="K7" s="11">
        <v>6</v>
      </c>
      <c r="L7" s="12">
        <v>9.9351851851851858E-2</v>
      </c>
      <c r="M7" s="12">
        <v>0.10619212962962964</v>
      </c>
      <c r="N7" s="11">
        <v>40</v>
      </c>
      <c r="O7" s="12">
        <v>4.0393518518518521E-3</v>
      </c>
      <c r="P7" s="11">
        <v>76</v>
      </c>
      <c r="Q7" s="12">
        <v>4.2129629629629626E-3</v>
      </c>
      <c r="R7" s="11">
        <v>78</v>
      </c>
      <c r="S7" s="12">
        <v>4.4791666666666669E-3</v>
      </c>
      <c r="T7" s="11">
        <v>75</v>
      </c>
      <c r="U7" s="12">
        <v>5.0925925925925921E-3</v>
      </c>
      <c r="V7" s="11">
        <v>61</v>
      </c>
      <c r="W7" s="12">
        <v>5.4398148148148149E-3</v>
      </c>
      <c r="X7" s="11">
        <v>84</v>
      </c>
      <c r="Y7" s="12">
        <v>5.9606481481481489E-3</v>
      </c>
      <c r="Z7" s="11">
        <v>62</v>
      </c>
      <c r="AA7" s="12">
        <v>6.3773148148148148E-3</v>
      </c>
    </row>
    <row r="8" spans="1:27" s="11" customFormat="1" x14ac:dyDescent="0.2">
      <c r="A8" s="11" t="s">
        <v>40</v>
      </c>
      <c r="B8" s="12">
        <v>0.59925925925925927</v>
      </c>
      <c r="C8" s="12">
        <v>0.60619212962962965</v>
      </c>
      <c r="D8" s="12">
        <v>6.9328703703703696E-3</v>
      </c>
      <c r="E8" s="11" t="s">
        <v>30</v>
      </c>
      <c r="F8" s="11" t="s">
        <v>31</v>
      </c>
      <c r="G8" s="11" t="s">
        <v>32</v>
      </c>
      <c r="H8" s="11">
        <v>0.5</v>
      </c>
      <c r="I8" s="11">
        <v>7</v>
      </c>
      <c r="J8" s="11">
        <v>7</v>
      </c>
      <c r="K8" s="11">
        <v>7</v>
      </c>
      <c r="L8" s="12">
        <v>0.59925925925925927</v>
      </c>
      <c r="M8" s="12">
        <v>0.60619212962962965</v>
      </c>
      <c r="N8" s="11">
        <v>40</v>
      </c>
      <c r="O8" s="12">
        <v>4.155092592592593E-3</v>
      </c>
      <c r="P8" s="11">
        <v>76</v>
      </c>
      <c r="Q8" s="12">
        <v>4.3518518518518515E-3</v>
      </c>
      <c r="R8" s="11">
        <v>78</v>
      </c>
      <c r="S8" s="12">
        <v>4.5601851851851853E-3</v>
      </c>
      <c r="T8" s="11">
        <v>75</v>
      </c>
      <c r="U8" s="12">
        <v>5.1736111111111115E-3</v>
      </c>
      <c r="V8" s="11">
        <v>61</v>
      </c>
      <c r="W8" s="12">
        <v>5.6018518518518518E-3</v>
      </c>
      <c r="X8" s="11">
        <v>84</v>
      </c>
      <c r="Y8" s="12">
        <v>6.0185185185185177E-3</v>
      </c>
      <c r="Z8" s="11">
        <v>62</v>
      </c>
      <c r="AA8" s="12">
        <v>6.4699074074074069E-3</v>
      </c>
    </row>
    <row r="9" spans="1:27" s="11" customFormat="1" x14ac:dyDescent="0.2">
      <c r="A9" s="11" t="s">
        <v>34</v>
      </c>
      <c r="B9" s="12">
        <v>0.59681712962962963</v>
      </c>
      <c r="C9" s="12">
        <v>0.60070601851851857</v>
      </c>
      <c r="D9" s="12">
        <v>3.8888888888888883E-3</v>
      </c>
      <c r="E9" s="11" t="s">
        <v>35</v>
      </c>
      <c r="F9" s="11" t="s">
        <v>31</v>
      </c>
      <c r="G9" s="11" t="s">
        <v>32</v>
      </c>
      <c r="H9" s="11">
        <v>0.5</v>
      </c>
      <c r="I9" s="11">
        <v>7</v>
      </c>
      <c r="J9" s="11">
        <v>7</v>
      </c>
      <c r="L9" s="12">
        <v>0.59681712962962963</v>
      </c>
      <c r="M9" s="12">
        <v>0.60070601851851857</v>
      </c>
      <c r="N9" s="11">
        <v>40</v>
      </c>
      <c r="O9" s="12">
        <v>7.6388888888888893E-4</v>
      </c>
      <c r="P9" s="11">
        <v>76</v>
      </c>
      <c r="Q9" s="12">
        <v>1.4930555555555556E-3</v>
      </c>
      <c r="R9" s="11">
        <v>78</v>
      </c>
      <c r="S9" s="12">
        <v>1.7245370370370372E-3</v>
      </c>
      <c r="T9" s="11">
        <v>75</v>
      </c>
      <c r="U9" s="12">
        <v>2.4421296296296296E-3</v>
      </c>
      <c r="V9" s="11">
        <v>61</v>
      </c>
      <c r="W9" s="12">
        <v>2.8009259259259259E-3</v>
      </c>
      <c r="X9" s="11">
        <v>84</v>
      </c>
      <c r="Y9" s="11" t="s">
        <v>49</v>
      </c>
      <c r="Z9" s="11">
        <v>62</v>
      </c>
      <c r="AA9" s="12">
        <v>3.472222222222222E-3</v>
      </c>
    </row>
    <row r="10" spans="1:27" x14ac:dyDescent="0.2">
      <c r="A10" s="1" t="s">
        <v>56</v>
      </c>
      <c r="B10" s="2">
        <v>0.59657407407407403</v>
      </c>
      <c r="C10" s="2">
        <v>0.59931712962962969</v>
      </c>
      <c r="D10" s="2">
        <v>2.7430555555555559E-3</v>
      </c>
      <c r="E10" s="1" t="s">
        <v>30</v>
      </c>
      <c r="F10" s="1" t="s">
        <v>57</v>
      </c>
      <c r="G10" s="1" t="s">
        <v>32</v>
      </c>
      <c r="H10" s="1">
        <v>0.5</v>
      </c>
      <c r="I10" s="1">
        <v>7</v>
      </c>
      <c r="J10" s="1">
        <v>7</v>
      </c>
      <c r="K10" s="1">
        <v>1</v>
      </c>
      <c r="L10" s="2">
        <v>0.59657407407407403</v>
      </c>
      <c r="M10" s="2">
        <v>0.59931712962962969</v>
      </c>
      <c r="N10" s="1">
        <v>40</v>
      </c>
      <c r="O10" s="2">
        <v>7.5231481481481471E-4</v>
      </c>
      <c r="P10" s="1">
        <v>76</v>
      </c>
      <c r="Q10" s="2">
        <v>8.9120370370370362E-4</v>
      </c>
      <c r="R10" s="1">
        <v>78</v>
      </c>
      <c r="S10" s="2">
        <v>1.0879629629629629E-3</v>
      </c>
      <c r="T10" s="1">
        <v>75</v>
      </c>
      <c r="U10" s="2">
        <v>1.5046296296296294E-3</v>
      </c>
      <c r="V10" s="1">
        <v>61</v>
      </c>
      <c r="W10" s="2">
        <v>1.7824074074074072E-3</v>
      </c>
      <c r="X10" s="1">
        <v>84</v>
      </c>
      <c r="Y10" s="2">
        <v>2.1180555555555553E-3</v>
      </c>
      <c r="Z10" s="1">
        <v>62</v>
      </c>
      <c r="AA10" s="2">
        <v>2.4768518518518516E-3</v>
      </c>
    </row>
    <row r="11" spans="1:27" x14ac:dyDescent="0.2">
      <c r="A11" s="1" t="s">
        <v>62</v>
      </c>
      <c r="B11" s="2">
        <v>0.10230324074074075</v>
      </c>
      <c r="C11" s="2">
        <v>0.10591435185185184</v>
      </c>
      <c r="D11" s="2">
        <v>3.6111111111111114E-3</v>
      </c>
      <c r="E11" s="1" t="s">
        <v>30</v>
      </c>
      <c r="F11" s="1" t="s">
        <v>57</v>
      </c>
      <c r="G11" s="1" t="s">
        <v>32</v>
      </c>
      <c r="H11" s="1">
        <v>0.5</v>
      </c>
      <c r="I11" s="1">
        <v>7</v>
      </c>
      <c r="J11" s="1">
        <v>7</v>
      </c>
      <c r="K11" s="1">
        <v>2</v>
      </c>
      <c r="L11" s="2">
        <v>0.10230324074074075</v>
      </c>
      <c r="M11" s="2">
        <v>0.10591435185185184</v>
      </c>
      <c r="N11" s="1">
        <v>40</v>
      </c>
      <c r="O11" s="2">
        <v>7.6388888888888893E-4</v>
      </c>
      <c r="P11" s="1">
        <v>76</v>
      </c>
      <c r="Q11" s="2">
        <v>9.9537037037037042E-4</v>
      </c>
      <c r="R11" s="1">
        <v>78</v>
      </c>
      <c r="S11" s="2">
        <v>1.261574074074074E-3</v>
      </c>
      <c r="T11" s="1">
        <v>75</v>
      </c>
      <c r="U11" s="2">
        <v>1.8750000000000001E-3</v>
      </c>
      <c r="V11" s="1">
        <v>61</v>
      </c>
      <c r="W11" s="2">
        <v>2.2222222222222222E-3</v>
      </c>
      <c r="X11" s="1">
        <v>84</v>
      </c>
      <c r="Y11" s="2">
        <v>2.627314814814815E-3</v>
      </c>
      <c r="Z11" s="1">
        <v>62</v>
      </c>
      <c r="AA11" s="2">
        <v>3.1712962962962958E-3</v>
      </c>
    </row>
    <row r="12" spans="1:27" x14ac:dyDescent="0.2">
      <c r="A12" s="1" t="s">
        <v>61</v>
      </c>
      <c r="B12" s="2">
        <v>0.1017824074074074</v>
      </c>
      <c r="C12" s="2">
        <v>0.10694444444444444</v>
      </c>
      <c r="D12" s="2">
        <v>5.162037037037037E-3</v>
      </c>
      <c r="E12" s="1" t="s">
        <v>35</v>
      </c>
      <c r="F12" s="1" t="s">
        <v>57</v>
      </c>
      <c r="G12" s="1" t="s">
        <v>32</v>
      </c>
      <c r="H12" s="1">
        <v>0.5</v>
      </c>
      <c r="I12" s="1">
        <v>7</v>
      </c>
      <c r="J12" s="1">
        <v>7</v>
      </c>
      <c r="K12" s="1">
        <v>3</v>
      </c>
      <c r="L12" s="2">
        <v>0.1017824074074074</v>
      </c>
      <c r="M12" s="2">
        <v>0.10694444444444444</v>
      </c>
      <c r="N12" s="1">
        <v>40</v>
      </c>
      <c r="O12" s="2">
        <v>1.4467592592592594E-3</v>
      </c>
      <c r="P12" s="1">
        <v>76</v>
      </c>
      <c r="Q12" s="2">
        <v>1.6666666666666668E-3</v>
      </c>
      <c r="R12" s="1">
        <v>78</v>
      </c>
      <c r="S12" s="2">
        <v>2.0023148148148148E-3</v>
      </c>
      <c r="T12" s="1">
        <v>75</v>
      </c>
      <c r="U12" s="2">
        <v>2.9513888888888888E-3</v>
      </c>
      <c r="V12" s="1">
        <v>61</v>
      </c>
      <c r="W12" s="2">
        <v>3.7152777777777774E-3</v>
      </c>
      <c r="X12" s="1">
        <v>84</v>
      </c>
      <c r="Y12" s="2">
        <v>4.2592592592592595E-3</v>
      </c>
      <c r="Z12" s="1">
        <v>62</v>
      </c>
      <c r="AA12" s="2">
        <v>4.7453703703703703E-3</v>
      </c>
    </row>
    <row r="13" spans="1:27" x14ac:dyDescent="0.2">
      <c r="A13" s="1" t="s">
        <v>60</v>
      </c>
      <c r="B13" s="2">
        <v>9.8043981481481482E-2</v>
      </c>
      <c r="C13" s="2">
        <v>0.10445601851851853</v>
      </c>
      <c r="D13" s="2">
        <v>6.4120370370370364E-3</v>
      </c>
      <c r="E13" s="1" t="s">
        <v>35</v>
      </c>
      <c r="F13" s="1" t="s">
        <v>57</v>
      </c>
      <c r="G13" s="1" t="s">
        <v>32</v>
      </c>
      <c r="H13" s="1">
        <v>0.5</v>
      </c>
      <c r="I13" s="1">
        <v>7</v>
      </c>
      <c r="J13" s="1">
        <v>7</v>
      </c>
      <c r="K13" s="1">
        <v>4</v>
      </c>
      <c r="L13" s="2">
        <v>9.8043981481481482E-2</v>
      </c>
      <c r="M13" s="2">
        <v>0.10445601851851853</v>
      </c>
      <c r="N13" s="1">
        <v>40</v>
      </c>
      <c r="O13" s="2">
        <v>8.3333333333333339E-4</v>
      </c>
      <c r="P13" s="1">
        <v>76</v>
      </c>
      <c r="Q13" s="2">
        <v>1.0069444444444444E-3</v>
      </c>
      <c r="R13" s="1">
        <v>78</v>
      </c>
      <c r="S13" s="2">
        <v>1.2268518518518518E-3</v>
      </c>
      <c r="T13" s="1">
        <v>75</v>
      </c>
      <c r="U13" s="2">
        <v>1.7245370370370372E-3</v>
      </c>
      <c r="V13" s="1">
        <v>61</v>
      </c>
      <c r="W13" s="2">
        <v>2.0254629629629629E-3</v>
      </c>
      <c r="X13" s="1">
        <v>84</v>
      </c>
      <c r="Y13" s="2">
        <v>5.6481481481481478E-3</v>
      </c>
      <c r="Z13" s="1">
        <v>62</v>
      </c>
      <c r="AA13" s="2">
        <v>6.030092592592593E-3</v>
      </c>
    </row>
    <row r="14" spans="1:27" x14ac:dyDescent="0.2">
      <c r="A14" s="1" t="s">
        <v>63</v>
      </c>
      <c r="B14" s="2">
        <v>0.60281249999999997</v>
      </c>
      <c r="C14" s="2">
        <v>0.6116435185185185</v>
      </c>
      <c r="D14" s="2">
        <v>8.8310185185185176E-3</v>
      </c>
      <c r="E14" s="1" t="s">
        <v>38</v>
      </c>
      <c r="F14" s="1" t="s">
        <v>57</v>
      </c>
      <c r="G14" s="1" t="s">
        <v>32</v>
      </c>
      <c r="H14" s="1">
        <v>0.5</v>
      </c>
      <c r="I14" s="1">
        <v>7</v>
      </c>
      <c r="J14" s="1">
        <v>7</v>
      </c>
      <c r="K14" s="1">
        <v>5</v>
      </c>
      <c r="L14" s="2">
        <v>0.60281249999999997</v>
      </c>
      <c r="M14" s="2">
        <v>0.6116435185185185</v>
      </c>
      <c r="N14" s="1">
        <v>40</v>
      </c>
      <c r="O14" s="2">
        <v>1.5740740740740741E-3</v>
      </c>
      <c r="P14" s="1">
        <v>76</v>
      </c>
      <c r="Q14" s="2">
        <v>1.7476851851851852E-3</v>
      </c>
      <c r="R14" s="1">
        <v>78</v>
      </c>
      <c r="S14" s="2">
        <v>2.1296296296296298E-3</v>
      </c>
      <c r="T14" s="1">
        <v>75</v>
      </c>
      <c r="U14" s="2">
        <v>2.9745370370370373E-3</v>
      </c>
      <c r="V14" s="1">
        <v>61</v>
      </c>
      <c r="W14" s="2">
        <v>3.6226851851851854E-3</v>
      </c>
      <c r="X14" s="1">
        <v>84</v>
      </c>
      <c r="Y14" s="2">
        <v>7.5347222222222213E-3</v>
      </c>
      <c r="Z14" s="1">
        <v>62</v>
      </c>
      <c r="AA14" s="2">
        <v>8.1018518518518514E-3</v>
      </c>
    </row>
    <row r="15" spans="1:27" x14ac:dyDescent="0.2">
      <c r="A15" s="1" t="s">
        <v>58</v>
      </c>
      <c r="B15" s="2">
        <v>0.59781249999999997</v>
      </c>
      <c r="C15" s="2">
        <v>0.60065972222222219</v>
      </c>
      <c r="D15" s="2">
        <v>2.8472222222222219E-3</v>
      </c>
      <c r="E15" s="1" t="s">
        <v>38</v>
      </c>
      <c r="F15" s="1" t="s">
        <v>57</v>
      </c>
      <c r="G15" s="1" t="s">
        <v>32</v>
      </c>
      <c r="H15" s="1">
        <v>0.5</v>
      </c>
      <c r="I15" s="1">
        <v>7</v>
      </c>
      <c r="J15" s="1">
        <v>7</v>
      </c>
      <c r="L15" s="2">
        <v>0.59781249999999997</v>
      </c>
      <c r="M15" s="2">
        <v>0.60065972222222219</v>
      </c>
      <c r="N15" s="1">
        <v>40</v>
      </c>
      <c r="O15" s="2">
        <v>8.7962962962962962E-4</v>
      </c>
      <c r="P15" s="1">
        <v>76</v>
      </c>
      <c r="Q15" s="2">
        <v>1.0416666666666667E-3</v>
      </c>
      <c r="R15" s="1">
        <v>78</v>
      </c>
      <c r="S15" s="2">
        <v>1.2268518518518518E-3</v>
      </c>
      <c r="T15" s="1">
        <v>75</v>
      </c>
      <c r="U15" s="2">
        <v>1.7245370370370372E-3</v>
      </c>
      <c r="V15" s="1">
        <v>61</v>
      </c>
      <c r="W15" s="2">
        <v>1.9560185185185184E-3</v>
      </c>
      <c r="X15" s="1">
        <v>84</v>
      </c>
      <c r="Y15" s="1" t="s">
        <v>49</v>
      </c>
      <c r="Z15" s="1">
        <v>62</v>
      </c>
      <c r="AA15" s="2">
        <v>2.5347222222222221E-3</v>
      </c>
    </row>
    <row r="16" spans="1:27" x14ac:dyDescent="0.2">
      <c r="A16" s="1" t="s">
        <v>59</v>
      </c>
      <c r="B16" s="2">
        <v>0.59795138888888888</v>
      </c>
      <c r="C16" s="2">
        <v>0.60252314814814811</v>
      </c>
      <c r="D16" s="2">
        <v>4.5717592592592589E-3</v>
      </c>
      <c r="E16" s="1" t="s">
        <v>35</v>
      </c>
      <c r="F16" s="1" t="s">
        <v>57</v>
      </c>
      <c r="G16" s="1" t="s">
        <v>32</v>
      </c>
      <c r="H16" s="1">
        <v>0.5</v>
      </c>
      <c r="I16" s="1">
        <v>7</v>
      </c>
      <c r="J16" s="1">
        <v>7</v>
      </c>
      <c r="L16" s="2">
        <v>0.59795138888888888</v>
      </c>
      <c r="M16" s="2">
        <v>0.60252314814814811</v>
      </c>
      <c r="N16" s="1">
        <v>40</v>
      </c>
      <c r="O16" s="2">
        <v>7.8703703703703705E-4</v>
      </c>
      <c r="P16" s="1">
        <v>76</v>
      </c>
      <c r="Q16" s="2">
        <v>9.2592592592592585E-4</v>
      </c>
      <c r="R16" s="1">
        <v>78</v>
      </c>
      <c r="S16" s="2">
        <v>1.1458333333333333E-3</v>
      </c>
      <c r="T16" s="1">
        <v>75</v>
      </c>
      <c r="U16" s="2">
        <v>1.6666666666666668E-3</v>
      </c>
      <c r="V16" s="1">
        <v>61</v>
      </c>
      <c r="W16" s="2">
        <v>1.9675925925925928E-3</v>
      </c>
      <c r="X16" s="1">
        <v>84</v>
      </c>
      <c r="Y16" s="1" t="s">
        <v>49</v>
      </c>
      <c r="Z16" s="1">
        <v>62</v>
      </c>
      <c r="AA16" s="2">
        <v>2.5694444444444445E-3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2" sqref="A2"/>
    </sheetView>
  </sheetViews>
  <sheetFormatPr defaultRowHeight="12" x14ac:dyDescent="0.2"/>
  <cols>
    <col min="1" max="1" width="16.28515625" style="3" bestFit="1" customWidth="1"/>
    <col min="2" max="2" width="17.85546875" style="3" bestFit="1" customWidth="1"/>
    <col min="3" max="3" width="7.5703125" style="3" bestFit="1" customWidth="1"/>
    <col min="4" max="4" width="7" style="3" bestFit="1" customWidth="1"/>
    <col min="5" max="5" width="7.85546875" style="3" bestFit="1" customWidth="1"/>
    <col min="6" max="6" width="5.140625" style="3" bestFit="1" customWidth="1"/>
    <col min="7" max="16384" width="9.140625" style="3"/>
  </cols>
  <sheetData>
    <row r="1" spans="1:10" x14ac:dyDescent="0.2">
      <c r="A1" s="5" t="s">
        <v>0</v>
      </c>
      <c r="B1" s="5" t="s">
        <v>2</v>
      </c>
      <c r="C1" s="5" t="s">
        <v>82</v>
      </c>
      <c r="D1" s="5" t="s">
        <v>3</v>
      </c>
      <c r="E1" s="5" t="s">
        <v>93</v>
      </c>
      <c r="F1" s="5" t="s">
        <v>4</v>
      </c>
      <c r="G1" s="5" t="s">
        <v>95</v>
      </c>
      <c r="H1" s="5" t="s">
        <v>4</v>
      </c>
      <c r="I1" s="5" t="s">
        <v>94</v>
      </c>
      <c r="J1" s="5" t="s">
        <v>4</v>
      </c>
    </row>
    <row r="2" spans="1:10" x14ac:dyDescent="0.2">
      <c r="A2" s="6" t="s">
        <v>29</v>
      </c>
      <c r="B2" s="6" t="s">
        <v>30</v>
      </c>
      <c r="C2" s="6" t="s">
        <v>31</v>
      </c>
      <c r="D2" s="6" t="s">
        <v>32</v>
      </c>
      <c r="E2" s="7">
        <v>2.5578703703703705E-3</v>
      </c>
      <c r="F2" s="6">
        <v>1</v>
      </c>
      <c r="G2" s="17">
        <f>VLOOKUP(A2,White_chasing_splits!$A$2:$D$16,4,FALSE)</f>
        <v>2.3148148148148151E-3</v>
      </c>
      <c r="H2" s="6">
        <f>VLOOKUP(A2,White_chasing_splits!$A$2:$K$16,11,FALSE)</f>
        <v>1</v>
      </c>
      <c r="I2" s="7">
        <f t="shared" ref="I2:I8" si="0">SUM(E2+G2)</f>
        <v>4.8726851851851856E-3</v>
      </c>
      <c r="J2" s="6">
        <v>1</v>
      </c>
    </row>
    <row r="3" spans="1:10" x14ac:dyDescent="0.2">
      <c r="A3" s="6" t="s">
        <v>33</v>
      </c>
      <c r="B3" s="6" t="s">
        <v>30</v>
      </c>
      <c r="C3" s="6" t="s">
        <v>31</v>
      </c>
      <c r="D3" s="6" t="s">
        <v>32</v>
      </c>
      <c r="E3" s="7">
        <v>3.3333333333333335E-3</v>
      </c>
      <c r="F3" s="6">
        <v>2</v>
      </c>
      <c r="G3" s="17">
        <f>VLOOKUP(A3,White_chasing_splits!$A$2:$D$16,4,FALSE)</f>
        <v>2.7314814814814819E-3</v>
      </c>
      <c r="H3" s="6">
        <f>VLOOKUP(A3,White_chasing_splits!$A$2:$K$16,11,FALSE)</f>
        <v>2</v>
      </c>
      <c r="I3" s="7">
        <f t="shared" si="0"/>
        <v>6.0648148148148154E-3</v>
      </c>
      <c r="J3" s="6">
        <v>2</v>
      </c>
    </row>
    <row r="4" spans="1:10" x14ac:dyDescent="0.2">
      <c r="A4" s="6" t="s">
        <v>34</v>
      </c>
      <c r="B4" s="6" t="s">
        <v>35</v>
      </c>
      <c r="C4" s="6" t="s">
        <v>31</v>
      </c>
      <c r="D4" s="6" t="s">
        <v>32</v>
      </c>
      <c r="E4" s="7">
        <v>3.530092592592592E-3</v>
      </c>
      <c r="F4" s="6">
        <v>3</v>
      </c>
      <c r="G4" s="17">
        <f>VLOOKUP(A4,White_chasing_splits!$A$2:$D$16,4,FALSE)</f>
        <v>3.8888888888888883E-3</v>
      </c>
      <c r="H4" s="6">
        <f>VLOOKUP(A4,White_chasing_splits!$A$2:$K$16,11,FALSE)</f>
        <v>0</v>
      </c>
      <c r="I4" s="7">
        <f t="shared" si="0"/>
        <v>7.4189814814814804E-3</v>
      </c>
      <c r="J4" s="6">
        <v>3</v>
      </c>
    </row>
    <row r="5" spans="1:10" x14ac:dyDescent="0.2">
      <c r="A5" s="6" t="s">
        <v>37</v>
      </c>
      <c r="B5" s="6" t="s">
        <v>38</v>
      </c>
      <c r="C5" s="6" t="s">
        <v>31</v>
      </c>
      <c r="D5" s="6" t="s">
        <v>32</v>
      </c>
      <c r="E5" s="7">
        <v>4.4675925925925933E-3</v>
      </c>
      <c r="F5" s="6">
        <v>5</v>
      </c>
      <c r="G5" s="17">
        <f>VLOOKUP(A5,White_chasing_splits!$A$2:$D$16,4,FALSE)</f>
        <v>4.8148148148148152E-3</v>
      </c>
      <c r="H5" s="6">
        <f>VLOOKUP(A5,White_chasing_splits!$A$2:$K$16,11,FALSE)</f>
        <v>5</v>
      </c>
      <c r="I5" s="7">
        <f t="shared" si="0"/>
        <v>9.2824074074074094E-3</v>
      </c>
      <c r="J5" s="6">
        <v>4</v>
      </c>
    </row>
    <row r="6" spans="1:10" x14ac:dyDescent="0.2">
      <c r="A6" s="6" t="s">
        <v>39</v>
      </c>
      <c r="B6" s="6" t="s">
        <v>38</v>
      </c>
      <c r="C6" s="6" t="s">
        <v>31</v>
      </c>
      <c r="D6" s="6" t="s">
        <v>32</v>
      </c>
      <c r="E6" s="7">
        <v>5.6018518518518518E-3</v>
      </c>
      <c r="F6" s="6">
        <v>6</v>
      </c>
      <c r="G6" s="17">
        <f>VLOOKUP(A6,White_chasing_splits!$A$2:$D$16,4,FALSE)</f>
        <v>3.7037037037037034E-3</v>
      </c>
      <c r="H6" s="6">
        <f>VLOOKUP(A6,White_chasing_splits!$A$2:$K$16,11,FALSE)</f>
        <v>4</v>
      </c>
      <c r="I6" s="7">
        <f t="shared" si="0"/>
        <v>9.3055555555555548E-3</v>
      </c>
      <c r="J6" s="6">
        <v>5</v>
      </c>
    </row>
    <row r="7" spans="1:10" x14ac:dyDescent="0.2">
      <c r="A7" s="6" t="s">
        <v>40</v>
      </c>
      <c r="B7" s="6" t="s">
        <v>30</v>
      </c>
      <c r="C7" s="6" t="s">
        <v>31</v>
      </c>
      <c r="D7" s="6" t="s">
        <v>32</v>
      </c>
      <c r="E7" s="7">
        <v>5.9490740740740745E-3</v>
      </c>
      <c r="F7" s="6">
        <v>7</v>
      </c>
      <c r="G7" s="17">
        <f>VLOOKUP(A7,White_chasing_splits!$A$2:$D$16,4,FALSE)</f>
        <v>6.9328703703703696E-3</v>
      </c>
      <c r="H7" s="6">
        <f>VLOOKUP(A7,White_chasing_splits!$A$2:$K$16,11,FALSE)</f>
        <v>7</v>
      </c>
      <c r="I7" s="7">
        <f t="shared" si="0"/>
        <v>1.2881944444444444E-2</v>
      </c>
      <c r="J7" s="6">
        <v>6</v>
      </c>
    </row>
    <row r="8" spans="1:10" x14ac:dyDescent="0.2">
      <c r="A8" s="6" t="s">
        <v>41</v>
      </c>
      <c r="B8" s="6" t="s">
        <v>30</v>
      </c>
      <c r="C8" s="6" t="s">
        <v>31</v>
      </c>
      <c r="D8" s="6" t="s">
        <v>32</v>
      </c>
      <c r="E8" s="7">
        <v>6.0416666666666665E-3</v>
      </c>
      <c r="F8" s="6">
        <v>8</v>
      </c>
      <c r="G8" s="17">
        <f>VLOOKUP(A8,White_chasing_splits!$A$2:$D$16,4,FALSE)</f>
        <v>6.8402777777777776E-3</v>
      </c>
      <c r="H8" s="6">
        <f>VLOOKUP(A8,White_chasing_splits!$A$2:$K$16,11,FALSE)</f>
        <v>6</v>
      </c>
      <c r="I8" s="7">
        <f t="shared" si="0"/>
        <v>1.2881944444444444E-2</v>
      </c>
      <c r="J8" s="6">
        <v>7</v>
      </c>
    </row>
    <row r="9" spans="1:10" x14ac:dyDescent="0.2">
      <c r="A9" s="6" t="s">
        <v>36</v>
      </c>
      <c r="B9" s="6" t="s">
        <v>30</v>
      </c>
      <c r="C9" s="6" t="s">
        <v>31</v>
      </c>
      <c r="D9" s="6" t="s">
        <v>32</v>
      </c>
      <c r="E9" s="7">
        <v>4.0162037037037033E-3</v>
      </c>
      <c r="F9" s="6">
        <v>4</v>
      </c>
      <c r="G9" s="17" t="s">
        <v>80</v>
      </c>
      <c r="H9" s="6"/>
      <c r="I9" s="27" t="s">
        <v>78</v>
      </c>
      <c r="J9" s="6"/>
    </row>
    <row r="10" spans="1:10" x14ac:dyDescent="0.2">
      <c r="A10" s="6" t="s">
        <v>77</v>
      </c>
      <c r="B10" s="6" t="s">
        <v>38</v>
      </c>
      <c r="C10" s="6" t="s">
        <v>31</v>
      </c>
      <c r="D10" s="6" t="s">
        <v>32</v>
      </c>
      <c r="E10" s="7">
        <v>6.5046296296296302E-3</v>
      </c>
      <c r="F10" s="6">
        <v>9</v>
      </c>
      <c r="G10" s="17" t="s">
        <v>80</v>
      </c>
      <c r="H10" s="6"/>
      <c r="I10" s="27" t="s">
        <v>78</v>
      </c>
      <c r="J10" s="6"/>
    </row>
    <row r="11" spans="1:10" x14ac:dyDescent="0.2">
      <c r="A11" s="3" t="s">
        <v>56</v>
      </c>
      <c r="B11" s="3" t="s">
        <v>30</v>
      </c>
      <c r="C11" s="3" t="s">
        <v>57</v>
      </c>
      <c r="D11" s="3" t="s">
        <v>32</v>
      </c>
      <c r="E11" s="4">
        <v>3.2986111111111111E-3</v>
      </c>
      <c r="F11" s="3">
        <v>1</v>
      </c>
      <c r="G11" s="22">
        <f>VLOOKUP(A11,White_chasing_splits!$A$2:$D$16,4,FALSE)</f>
        <v>2.7430555555555559E-3</v>
      </c>
      <c r="H11" s="23">
        <f>VLOOKUP(A11,White_chasing_splits!$A$2:$K$16,11,FALSE)</f>
        <v>1</v>
      </c>
      <c r="I11" s="25">
        <f t="shared" ref="I11:I17" si="1">SUM(E11+G11)</f>
        <v>6.0416666666666674E-3</v>
      </c>
      <c r="J11" s="3">
        <v>1</v>
      </c>
    </row>
    <row r="12" spans="1:10" x14ac:dyDescent="0.2">
      <c r="A12" s="3" t="s">
        <v>58</v>
      </c>
      <c r="B12" s="3" t="s">
        <v>38</v>
      </c>
      <c r="C12" s="3" t="s">
        <v>57</v>
      </c>
      <c r="D12" s="3" t="s">
        <v>32</v>
      </c>
      <c r="E12" s="4">
        <v>4.5486111111111109E-3</v>
      </c>
      <c r="F12" s="3">
        <v>2</v>
      </c>
      <c r="G12" s="22">
        <f>VLOOKUP(A12,White_chasing_splits!$A$2:$D$16,4,FALSE)</f>
        <v>2.8472222222222219E-3</v>
      </c>
      <c r="H12" s="23">
        <f>VLOOKUP(A12,White_chasing_splits!$A$2:$K$16,11,FALSE)</f>
        <v>0</v>
      </c>
      <c r="I12" s="25">
        <f t="shared" si="1"/>
        <v>7.3958333333333324E-3</v>
      </c>
      <c r="J12" s="3">
        <v>2</v>
      </c>
    </row>
    <row r="13" spans="1:10" x14ac:dyDescent="0.2">
      <c r="A13" s="3" t="s">
        <v>81</v>
      </c>
      <c r="B13" s="3" t="s">
        <v>35</v>
      </c>
      <c r="C13" s="3" t="s">
        <v>57</v>
      </c>
      <c r="D13" s="3" t="s">
        <v>32</v>
      </c>
      <c r="E13" s="4">
        <v>4.6759259259259263E-3</v>
      </c>
      <c r="F13" s="3">
        <v>3</v>
      </c>
      <c r="G13" s="22">
        <f>VLOOKUP(A13,White_chasing_splits!$A$2:$D$16,4,FALSE)</f>
        <v>4.5717592592592589E-3</v>
      </c>
      <c r="H13" s="23">
        <f>VLOOKUP(A13,White_chasing_splits!$A$2:$K$16,11,FALSE)</f>
        <v>0</v>
      </c>
      <c r="I13" s="25">
        <f t="shared" si="1"/>
        <v>9.2476851851851852E-3</v>
      </c>
      <c r="J13" s="3">
        <v>3</v>
      </c>
    </row>
    <row r="14" spans="1:10" x14ac:dyDescent="0.2">
      <c r="A14" s="3" t="s">
        <v>60</v>
      </c>
      <c r="B14" s="3" t="s">
        <v>35</v>
      </c>
      <c r="C14" s="3" t="s">
        <v>57</v>
      </c>
      <c r="D14" s="3" t="s">
        <v>32</v>
      </c>
      <c r="E14" s="4">
        <v>5.4398148148148149E-3</v>
      </c>
      <c r="F14" s="3">
        <v>4</v>
      </c>
      <c r="G14" s="22">
        <f>VLOOKUP(A14,White_chasing_splits!$A$2:$D$16,4,FALSE)</f>
        <v>6.4120370370370364E-3</v>
      </c>
      <c r="H14" s="23">
        <f>VLOOKUP(A14,White_chasing_splits!$A$2:$K$16,11,FALSE)</f>
        <v>4</v>
      </c>
      <c r="I14" s="25">
        <f t="shared" si="1"/>
        <v>1.1851851851851851E-2</v>
      </c>
      <c r="J14" s="3">
        <v>4</v>
      </c>
    </row>
    <row r="15" spans="1:10" x14ac:dyDescent="0.2">
      <c r="A15" s="3" t="s">
        <v>62</v>
      </c>
      <c r="B15" s="3" t="s">
        <v>30</v>
      </c>
      <c r="C15" s="3" t="s">
        <v>57</v>
      </c>
      <c r="D15" s="3" t="s">
        <v>32</v>
      </c>
      <c r="E15" s="4">
        <v>9.1319444444444443E-3</v>
      </c>
      <c r="F15" s="3">
        <v>6</v>
      </c>
      <c r="G15" s="22">
        <f>VLOOKUP(A15,White_chasing_splits!$A$2:$D$16,4,FALSE)</f>
        <v>3.6111111111111114E-3</v>
      </c>
      <c r="H15" s="23">
        <f>VLOOKUP(A15,White_chasing_splits!$A$2:$K$16,11,FALSE)</f>
        <v>2</v>
      </c>
      <c r="I15" s="25">
        <f t="shared" si="1"/>
        <v>1.2743055555555556E-2</v>
      </c>
      <c r="J15" s="3">
        <v>5</v>
      </c>
    </row>
    <row r="16" spans="1:10" x14ac:dyDescent="0.2">
      <c r="A16" s="3" t="s">
        <v>61</v>
      </c>
      <c r="B16" s="3" t="s">
        <v>35</v>
      </c>
      <c r="C16" s="3" t="s">
        <v>57</v>
      </c>
      <c r="D16" s="3" t="s">
        <v>32</v>
      </c>
      <c r="E16" s="4">
        <v>8.5069444444444437E-3</v>
      </c>
      <c r="F16" s="3">
        <v>5</v>
      </c>
      <c r="G16" s="22">
        <f>VLOOKUP(A16,White_chasing_splits!$A$2:$D$16,4,FALSE)</f>
        <v>5.162037037037037E-3</v>
      </c>
      <c r="H16" s="23">
        <f>VLOOKUP(A16,White_chasing_splits!$A$2:$K$16,11,FALSE)</f>
        <v>3</v>
      </c>
      <c r="I16" s="25">
        <f t="shared" si="1"/>
        <v>1.366898148148148E-2</v>
      </c>
      <c r="J16" s="3">
        <v>6</v>
      </c>
    </row>
    <row r="17" spans="1:10" x14ac:dyDescent="0.2">
      <c r="A17" s="3" t="s">
        <v>63</v>
      </c>
      <c r="B17" s="3" t="s">
        <v>38</v>
      </c>
      <c r="C17" s="3" t="s">
        <v>57</v>
      </c>
      <c r="D17" s="3" t="s">
        <v>32</v>
      </c>
      <c r="E17" s="4">
        <v>9.5138888888888894E-3</v>
      </c>
      <c r="F17" s="3">
        <v>7</v>
      </c>
      <c r="G17" s="22">
        <f>VLOOKUP(A17,White_chasing_splits!$A$2:$D$16,4,FALSE)</f>
        <v>8.8310185185185176E-3</v>
      </c>
      <c r="H17" s="23">
        <f>VLOOKUP(A17,White_chasing_splits!$A$2:$K$16,11,FALSE)</f>
        <v>5</v>
      </c>
      <c r="I17" s="25">
        <f t="shared" si="1"/>
        <v>1.8344907407407407E-2</v>
      </c>
      <c r="J17" s="3">
        <v>7</v>
      </c>
    </row>
    <row r="18" spans="1:10" x14ac:dyDescent="0.2">
      <c r="A18" s="3" t="s">
        <v>76</v>
      </c>
      <c r="C18" s="3" t="s">
        <v>57</v>
      </c>
      <c r="D18" s="3" t="s">
        <v>32</v>
      </c>
      <c r="E18" s="4">
        <v>5.8680555555555543E-3</v>
      </c>
      <c r="F18" s="3">
        <v>1</v>
      </c>
      <c r="G18" s="22" t="s">
        <v>80</v>
      </c>
      <c r="H18" s="23"/>
      <c r="I18" s="26" t="s">
        <v>78</v>
      </c>
    </row>
  </sheetData>
  <sortState ref="A2:J18">
    <sortCondition ref="C2:C18"/>
    <sortCondition ref="I2:I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Orange_prologue_splits</vt:lpstr>
      <vt:lpstr>Orange_chasing_splits</vt:lpstr>
      <vt:lpstr>Orange_combined</vt:lpstr>
      <vt:lpstr>Yellow_prologue_splits</vt:lpstr>
      <vt:lpstr>Yellow_chasing_splits</vt:lpstr>
      <vt:lpstr>Yellow_combined</vt:lpstr>
      <vt:lpstr>White_prologue_splits</vt:lpstr>
      <vt:lpstr>White_chasing_splits</vt:lpstr>
      <vt:lpstr>White_combined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 Scott</cp:lastModifiedBy>
  <dcterms:created xsi:type="dcterms:W3CDTF">2013-11-19T03:58:43Z</dcterms:created>
  <dcterms:modified xsi:type="dcterms:W3CDTF">2013-11-20T20:37:43Z</dcterms:modified>
</cp:coreProperties>
</file>